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limos\AppData\Local\Microsoft\Windows\INetCache\Content.Outlook\L3E56V9Z\"/>
    </mc:Choice>
  </mc:AlternateContent>
  <xr:revisionPtr revIDLastSave="0" documentId="8_{CCA92E7A-0B29-4349-90B3-263ACA8AE326}" xr6:coauthVersionLast="46" xr6:coauthVersionMax="46" xr10:uidLastSave="{00000000-0000-0000-0000-000000000000}"/>
  <bookViews>
    <workbookView xWindow="-108" yWindow="-108" windowWidth="23256" windowHeight="12576" tabRatio="616" xr2:uid="{00000000-000D-0000-FFFF-FFFF00000000}"/>
  </bookViews>
  <sheets>
    <sheet name="JEP - PAAC 2021" sheetId="59" r:id="rId1"/>
  </sheets>
  <externalReferences>
    <externalReference r:id="rId2"/>
  </externalReferences>
  <definedNames>
    <definedName name="_xlnm._FilterDatabase" localSheetId="0" hidden="1">'JEP - PAAC 2021'!$A$11:$JG$36</definedName>
    <definedName name="_xlnm.Print_Area" localSheetId="0">'JEP - PAAC 2021'!$A$1:$AR$34</definedName>
    <definedName name="Compromiso6" localSheetId="0">#REF!</definedName>
    <definedName name="Compromiso6">#REF!</definedName>
    <definedName name="Compromiso7" localSheetId="0">#REF!</definedName>
    <definedName name="Compromiso7">#REF!</definedName>
    <definedName name="ExcesoPorcentajeCompletado" localSheetId="0">(#REF!=MEDIAN(#REF!,#REF!,#REF!+#REF!)*(#REF!&gt;0))*((#REF!&lt;(INT(#REF!+#REF!*#REF!)))+(#REF!=#REF!))*(#REF!&gt;0)</definedName>
    <definedName name="ExcesoPorcentajeCompletado">(#REF!=MEDIAN(#REF!,#REF!,#REF!+#REF!)*(#REF!&gt;0))*((#REF!&lt;(INT(#REF!+#REF!*#REF!)))+(#REF!=#REF!))*(#REF!&gt;0)</definedName>
    <definedName name="ExcesoReal" localSheetId="0">'JEP - PAAC 2021'!PeríodoReal*(#REF!&gt;0)</definedName>
    <definedName name="ExcesoReal">PeríodoReal*(#REF!&gt;0)</definedName>
    <definedName name="NOMBRE" localSheetId="0">#REF!</definedName>
    <definedName name="NOMBRE">#REF!</definedName>
    <definedName name="período_seleccionado" localSheetId="0">#REF!</definedName>
    <definedName name="período_seleccionado">#REF!</definedName>
    <definedName name="PeríodoEnPlan" localSheetId="0">#REF!=MEDIAN(#REF!,#REF!,#REF!+#REF!-1)</definedName>
    <definedName name="PeríodoEnPlan">#REF!=MEDIAN(#REF!,#REF!,#REF!+#REF!-1)</definedName>
    <definedName name="PeríodoReal" localSheetId="0">#REF!=MEDIAN(#REF!,#REF!,#REF!+#REF!-1)</definedName>
    <definedName name="PeríodoReal">#REF!=MEDIAN(#REF!,#REF!,#REF!+#REF!-1)</definedName>
    <definedName name="Plan" localSheetId="0">'JEP - PAAC 2021'!PeríodoEnPlan*(#REF!&gt;0)</definedName>
    <definedName name="Plan">PeríodoEnPlan*(#REF!&gt;0)</definedName>
    <definedName name="PorcentajeCompletado" localSheetId="0">'JEP - PAAC 2021'!ExcesoPorcentajeCompletado*'JEP - PAAC 2021'!PeríodoEnPlan</definedName>
    <definedName name="PorcentajeCompletado">ExcesoPorcentajeCompletado*PeríodoEnPlan</definedName>
    <definedName name="Real" localSheetId="0">('JEP - PAAC 2021'!PeríodoReal*(#REF!&gt;0))*'JEP - PAAC 2021'!PeríodoEnPlan</definedName>
    <definedName name="Real">(PeríodoReal*(#REF!&gt;0))*PeríodoEnPlan</definedName>
    <definedName name="Real1" localSheetId="0">('JEP - PAAC 2021'!PeríodoReal*('[1]Compromiso 13'!$F1&gt;0))*'JEP - PAAC 2021'!PeríodoEnPlan</definedName>
    <definedName name="Real1">(PeríodoReal*('[1]Compromiso 13'!$F1&gt;0))*PeríodoEnPlan</definedName>
    <definedName name="SECCIONAL" localSheetId="0">#REF!</definedName>
    <definedName name="SECCIONAL">#REF!</definedName>
    <definedName name="_xlnm.Print_Titles" localSheetId="0">'JEP - PAAC 2021'!$7:$11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3" i="59" l="1"/>
  <c r="AO14" i="59"/>
  <c r="AO15" i="59"/>
  <c r="AO16" i="59"/>
  <c r="AO17" i="59"/>
  <c r="AO18" i="59"/>
  <c r="AO19" i="59"/>
  <c r="AO20" i="59"/>
  <c r="AO21" i="59"/>
  <c r="AO22" i="59"/>
  <c r="AO23" i="59"/>
  <c r="AO24" i="59"/>
  <c r="AO25" i="59"/>
  <c r="AO26" i="59"/>
  <c r="AO27" i="59"/>
  <c r="AO28" i="59"/>
  <c r="AO29" i="59"/>
  <c r="AO30" i="59"/>
  <c r="AO31" i="59"/>
  <c r="AO32" i="59"/>
  <c r="AO33" i="59"/>
  <c r="AO34" i="59"/>
  <c r="AO12" i="59"/>
  <c r="AS36" i="59"/>
  <c r="AR36" i="59"/>
  <c r="AP13" i="59" l="1"/>
  <c r="AQ13" i="59" s="1"/>
  <c r="AP14" i="59"/>
  <c r="AP15" i="59"/>
  <c r="AP16" i="59"/>
  <c r="AP17" i="59"/>
  <c r="AP18" i="59"/>
  <c r="AP19" i="59"/>
  <c r="AP20" i="59"/>
  <c r="AP21" i="59"/>
  <c r="AP22" i="59"/>
  <c r="AP23" i="59"/>
  <c r="AP24" i="59"/>
  <c r="AP25" i="59"/>
  <c r="AP26" i="59"/>
  <c r="AP27" i="59"/>
  <c r="AP28" i="59"/>
  <c r="AP29" i="59"/>
  <c r="AP30" i="59"/>
  <c r="AP31" i="59"/>
  <c r="AP32" i="59"/>
  <c r="AP33" i="59"/>
  <c r="AP34" i="59"/>
  <c r="AP12" i="59"/>
  <c r="AT13" i="59" l="1"/>
  <c r="AQ14" i="59"/>
  <c r="AT14" i="59" s="1"/>
  <c r="AQ15" i="59"/>
  <c r="AT15" i="59" s="1"/>
  <c r="AQ16" i="59"/>
  <c r="AT16" i="59" s="1"/>
  <c r="AQ17" i="59"/>
  <c r="AT17" i="59" s="1"/>
  <c r="AQ18" i="59"/>
  <c r="AT18" i="59" s="1"/>
  <c r="AQ19" i="59"/>
  <c r="AT19" i="59" s="1"/>
  <c r="AQ20" i="59"/>
  <c r="AT20" i="59" s="1"/>
  <c r="AQ21" i="59"/>
  <c r="AT21" i="59" s="1"/>
  <c r="AQ22" i="59"/>
  <c r="AT22" i="59" s="1"/>
  <c r="AQ23" i="59"/>
  <c r="AT23" i="59" s="1"/>
  <c r="AQ24" i="59"/>
  <c r="AT24" i="59" s="1"/>
  <c r="AQ25" i="59"/>
  <c r="AT25" i="59" s="1"/>
  <c r="AQ26" i="59"/>
  <c r="AT26" i="59" s="1"/>
  <c r="AQ27" i="59"/>
  <c r="AT27" i="59" s="1"/>
  <c r="AQ28" i="59"/>
  <c r="AT28" i="59" s="1"/>
  <c r="AQ29" i="59"/>
  <c r="AT29" i="59" s="1"/>
  <c r="AQ30" i="59"/>
  <c r="AT30" i="59" s="1"/>
  <c r="AQ31" i="59"/>
  <c r="AT31" i="59" s="1"/>
  <c r="AQ32" i="59"/>
  <c r="AT32" i="59" s="1"/>
  <c r="AQ33" i="59"/>
  <c r="AT33" i="59" s="1"/>
  <c r="AQ34" i="59"/>
  <c r="AT34" i="59" s="1"/>
  <c r="AQ12" i="59"/>
  <c r="AU20" i="59" l="1"/>
  <c r="AU16" i="59"/>
  <c r="AU34" i="59"/>
  <c r="AU31" i="59"/>
  <c r="AU26" i="59"/>
  <c r="AU23" i="59"/>
  <c r="AU33" i="59"/>
  <c r="AU30" i="59"/>
  <c r="AU28" i="59"/>
  <c r="AU24" i="59"/>
  <c r="AT12" i="59"/>
  <c r="AQ36" i="59"/>
  <c r="AE34" i="59"/>
  <c r="AG34" i="59" s="1"/>
  <c r="AE33" i="59"/>
  <c r="AG33" i="59" s="1"/>
  <c r="AU32" i="59" l="1"/>
  <c r="AU12" i="59"/>
  <c r="AU29" i="59"/>
  <c r="AU25" i="59"/>
  <c r="AU19" i="59"/>
  <c r="AT36"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Pinzon</author>
    <author>natvanpla</author>
    <author>JEP</author>
    <author>NatVanPla</author>
    <author>Polo</author>
  </authors>
  <commentList>
    <comment ref="I8" authorId="0" shapeId="0" xr:uid="{00000000-0006-0000-0000-000001000000}">
      <text>
        <r>
          <rPr>
            <sz val="9"/>
            <color indexed="81"/>
            <rFont val="Tahoma"/>
            <family val="2"/>
          </rPr>
          <t>Registrar las actividades que componen el plan de acción.</t>
        </r>
      </text>
    </comment>
    <comment ref="W8" authorId="0" shapeId="0" xr:uid="{00000000-0006-0000-0000-000002000000}">
      <text>
        <r>
          <rPr>
            <sz val="9"/>
            <color rgb="FF000000"/>
            <rFont val="Tahoma"/>
            <family val="2"/>
          </rPr>
          <t xml:space="preserve">Indicar el cargo responsable del cumplimiento de la actividad.
</t>
        </r>
      </text>
    </comment>
    <comment ref="AL8" authorId="1" shapeId="0" xr:uid="{00000000-0006-0000-0000-000003000000}">
      <text>
        <r>
          <rPr>
            <sz val="8"/>
            <color indexed="81"/>
            <rFont val="Tahoma"/>
            <family val="2"/>
          </rPr>
          <t>Digite en números el logro y/o cumplimiento de las metas en las celdas asignadas para cada trimestre.</t>
        </r>
      </text>
    </comment>
    <comment ref="K9" authorId="0" shapeId="0" xr:uid="{00000000-0006-0000-0000-000004000000}">
      <text>
        <r>
          <rPr>
            <sz val="9"/>
            <color indexed="81"/>
            <rFont val="Tahoma"/>
            <family val="2"/>
          </rPr>
          <t xml:space="preserve">De acuerdo con la descripción de la actividad, señalar el indicador que da cuenta del cumplimiento de la actividad.
</t>
        </r>
      </text>
    </comment>
    <comment ref="N9" authorId="0" shapeId="0" xr:uid="{00000000-0006-0000-0000-000005000000}">
      <text>
        <r>
          <rPr>
            <sz val="9"/>
            <color indexed="81"/>
            <rFont val="Tahoma"/>
            <family val="2"/>
          </rPr>
          <t>De forma coherente con el indicador indique en qué unidad de medida se va a presentar el cumplimiento del indicador.
La cantidad de meta se obtiene automáticamente luego de diligenciar la casilla programador de actividades.
Por ejemplo, el indicador es "Informes elaborados", la cantidad de meta es 10, y la unidad de medida es  "número de documentos" o "número de informes. Por lo que se entiende que durante la vigencia se elaborarán 10 informes o documentos.</t>
        </r>
      </text>
    </comment>
    <comment ref="AH9" authorId="2" shapeId="0" xr:uid="{00000000-0006-0000-0000-000006000000}">
      <text>
        <r>
          <rPr>
            <b/>
            <sz val="9"/>
            <color indexed="81"/>
            <rFont val="Tahoma"/>
            <family val="2"/>
          </rPr>
          <t>JEP:</t>
        </r>
        <r>
          <rPr>
            <sz val="9"/>
            <color indexed="81"/>
            <rFont val="Tahoma"/>
            <family val="2"/>
          </rPr>
          <t xml:space="preserve">
Indicar si cumple la viabilidad.</t>
        </r>
      </text>
    </comment>
    <comment ref="AO9" authorId="3" shapeId="0" xr:uid="{00000000-0006-0000-0000-000007000000}">
      <text>
        <r>
          <rPr>
            <sz val="8"/>
            <color indexed="81"/>
            <rFont val="Tahoma"/>
            <family val="2"/>
          </rPr>
          <t xml:space="preserve">Calcula el resultado acumulado del cumplimiento de las metas. </t>
        </r>
      </text>
    </comment>
    <comment ref="AP9" authorId="3" shapeId="0" xr:uid="{00000000-0006-0000-0000-000008000000}">
      <text>
        <r>
          <rPr>
            <sz val="8"/>
            <color indexed="81"/>
            <rFont val="Tahoma"/>
            <family val="2"/>
          </rPr>
          <t xml:space="preserve">Esta casilla calcula la cantidad total esperada de la meta. 
</t>
        </r>
      </text>
    </comment>
    <comment ref="AQ9" authorId="3" shapeId="0" xr:uid="{00000000-0006-0000-0000-000009000000}">
      <text>
        <r>
          <rPr>
            <sz val="8"/>
            <color indexed="81"/>
            <rFont val="Tahoma"/>
            <family val="2"/>
          </rPr>
          <t>Señala la ejecución porcentual de la meta, resultado de dividir el resultado acumulado sobre el resultado esperado.</t>
        </r>
      </text>
    </comment>
    <comment ref="AX11" authorId="4" shapeId="0" xr:uid="{00000000-0006-0000-0000-00000A000000}">
      <text>
        <r>
          <rPr>
            <sz val="8"/>
            <color indexed="81"/>
            <rFont val="Tahoma"/>
            <family val="2"/>
          </rPr>
          <t>Incluye observaciones tanto de las actividades evaluadas, como de los avances de las actividades que no procedía la evaluación.</t>
        </r>
      </text>
    </comment>
    <comment ref="AY11" authorId="4" shapeId="0" xr:uid="{00000000-0006-0000-0000-00000B000000}">
      <text>
        <r>
          <rPr>
            <sz val="8"/>
            <color indexed="81"/>
            <rFont val="Tahoma"/>
            <family val="2"/>
          </rPr>
          <t xml:space="preserve">Este estado responde únicamente a la evaluación realizada por Control Interno, que se diferencia del avance cuantitativo y cualitativo de las actividades.
</t>
        </r>
        <r>
          <rPr>
            <b/>
            <sz val="8"/>
            <color indexed="81"/>
            <rFont val="Tahoma"/>
            <family val="2"/>
          </rPr>
          <t>SEMAFORO:</t>
        </r>
        <r>
          <rPr>
            <sz val="8"/>
            <color indexed="81"/>
            <rFont val="Tahoma"/>
            <family val="2"/>
          </rPr>
          <t xml:space="preserve">
Verde: Cumple
Amarillo: Cumple parcialmente
Rojo: No Cumple
Gris: No aplica
Sin color: Análisis de avances cuya evaluación no procedía para el período</t>
        </r>
      </text>
    </comment>
    <comment ref="BB11" authorId="4" shapeId="0" xr:uid="{00000000-0006-0000-0000-00000C000000}">
      <text>
        <r>
          <rPr>
            <sz val="9"/>
            <color rgb="FF000000"/>
            <rFont val="Tahoma"/>
            <family val="2"/>
          </rPr>
          <t xml:space="preserve">Incluye observaciones tanto de las actividades evaluadas, como de los avances de las actividades que no procedía la evaluación </t>
        </r>
      </text>
    </comment>
    <comment ref="BC11" authorId="4" shapeId="0" xr:uid="{00000000-0006-0000-0000-00000D000000}">
      <text>
        <r>
          <rPr>
            <sz val="9"/>
            <color indexed="81"/>
            <rFont val="Tahoma"/>
            <family val="2"/>
          </rPr>
          <t xml:space="preserve">Este estado responde únicamente a la evaluación realizada por Control Interno, que se diferencia del avance cuantitativo y cualitativo de las actividades.
</t>
        </r>
        <r>
          <rPr>
            <b/>
            <sz val="9"/>
            <color indexed="81"/>
            <rFont val="Tahoma"/>
            <family val="2"/>
          </rPr>
          <t>SEMAFORO:</t>
        </r>
        <r>
          <rPr>
            <sz val="9"/>
            <color indexed="81"/>
            <rFont val="Tahoma"/>
            <family val="2"/>
          </rPr>
          <t xml:space="preserve">
Verde: Cumple
Amarillo: Cumple parcialmente
Rojo: No Cumple
Gris: No aplica
Sin color: Análisis de avances cuya evaluación no procedía para el período</t>
        </r>
      </text>
    </comment>
    <comment ref="BF11" authorId="4" shapeId="0" xr:uid="{00000000-0006-0000-0000-00000E000000}">
      <text>
        <r>
          <rPr>
            <sz val="9"/>
            <color indexed="81"/>
            <rFont val="Tahoma"/>
            <family val="2"/>
          </rPr>
          <t xml:space="preserve">Incluye observaciones tanto de las actividades evaluadas, como de los avances de las actividades que no procedía la evaluación </t>
        </r>
      </text>
    </comment>
    <comment ref="BG11" authorId="4" shapeId="0" xr:uid="{00000000-0006-0000-0000-00000F000000}">
      <text>
        <r>
          <rPr>
            <sz val="9"/>
            <color indexed="81"/>
            <rFont val="Tahoma"/>
            <family val="2"/>
          </rPr>
          <t xml:space="preserve">Este estado responde únicamente a la evaluación realizada por Control Interno, que se diferencia del avance cuantitativo y cualitativo de las actividades.
</t>
        </r>
        <r>
          <rPr>
            <b/>
            <sz val="9"/>
            <color indexed="81"/>
            <rFont val="Tahoma"/>
            <family val="2"/>
          </rPr>
          <t>SEMAFORO:</t>
        </r>
        <r>
          <rPr>
            <sz val="9"/>
            <color indexed="81"/>
            <rFont val="Tahoma"/>
            <family val="2"/>
          </rPr>
          <t xml:space="preserve">
Verde: Cumple
Amarillo: Cumple parcialmente
Rojo: No Cumple
Gris: No aplica
Sin color: Análisis de avances cuya evaluación no procedía para el período</t>
        </r>
      </text>
    </comment>
    <comment ref="BJ11" authorId="4" shapeId="0" xr:uid="{00000000-0006-0000-0000-000010000000}">
      <text>
        <r>
          <rPr>
            <sz val="9"/>
            <color indexed="81"/>
            <rFont val="Tahoma"/>
            <family val="2"/>
          </rPr>
          <t xml:space="preserve">Incluye observaciones tanto de las actividades evaluadas, como de los avances de las actividades que no procedía la evaluación </t>
        </r>
      </text>
    </comment>
    <comment ref="BK11" authorId="4" shapeId="0" xr:uid="{00000000-0006-0000-0000-000011000000}">
      <text>
        <r>
          <rPr>
            <sz val="9"/>
            <color indexed="81"/>
            <rFont val="Tahoma"/>
            <family val="2"/>
          </rPr>
          <t xml:space="preserve">Este estado responde únicamente a la evaluación realizada por Control Interno, que se diferencia del avance cuantitativo y cualitativo de las actividades.
</t>
        </r>
        <r>
          <rPr>
            <b/>
            <sz val="9"/>
            <color indexed="81"/>
            <rFont val="Tahoma"/>
            <family val="2"/>
          </rPr>
          <t>SEMAFORO:</t>
        </r>
        <r>
          <rPr>
            <sz val="9"/>
            <color indexed="81"/>
            <rFont val="Tahoma"/>
            <family val="2"/>
          </rPr>
          <t xml:space="preserve">
Verde: Cumple
Amarillo: Cumple parcialmente
Rojo: No Cumple
Gris: No aplica
Sin color: Análisis de avances cuya evaluación no procedía para el período</t>
        </r>
      </text>
    </comment>
  </commentList>
</comments>
</file>

<file path=xl/sharedStrings.xml><?xml version="1.0" encoding="utf-8"?>
<sst xmlns="http://schemas.openxmlformats.org/spreadsheetml/2006/main" count="635" uniqueCount="287">
  <si>
    <t>PLAN ANTICORRUPCCIÓN Y DE ATENCIÓN AL CIUDADANO</t>
  </si>
  <si>
    <t>Órgano:</t>
  </si>
  <si>
    <t>Secretaría Ejecutiva</t>
  </si>
  <si>
    <t>Vigencia:</t>
  </si>
  <si>
    <t>Trimestre:</t>
  </si>
  <si>
    <t>MARCO ESTRATÉGICO</t>
  </si>
  <si>
    <t>PLAN</t>
  </si>
  <si>
    <t>FORMULACIÓN</t>
  </si>
  <si>
    <t xml:space="preserve">SEGUIMIENTO </t>
  </si>
  <si>
    <t>Objetivo Estratégico</t>
  </si>
  <si>
    <t>Iniciativa Estratégica</t>
  </si>
  <si>
    <t>Acción indicativa</t>
  </si>
  <si>
    <t>POA</t>
  </si>
  <si>
    <t>PAAC</t>
  </si>
  <si>
    <t>No</t>
  </si>
  <si>
    <t>Actividad</t>
  </si>
  <si>
    <t>Descripción</t>
  </si>
  <si>
    <t xml:space="preserve">Indicador de Actividad </t>
  </si>
  <si>
    <t>Programador de Actividades</t>
  </si>
  <si>
    <t>Tipo de indicador</t>
  </si>
  <si>
    <t xml:space="preserve">Responsable - Dependencia </t>
  </si>
  <si>
    <t>Responsable - equipo de trabajo</t>
  </si>
  <si>
    <t>Recursos requeridos</t>
  </si>
  <si>
    <t>Valor y fuente de los recursos financieros</t>
  </si>
  <si>
    <t>Viabilidad</t>
  </si>
  <si>
    <t>AVANCE 
(Cantidad Absoluto)</t>
  </si>
  <si>
    <t>Resultado del indicador</t>
  </si>
  <si>
    <t>Avances por proceso</t>
  </si>
  <si>
    <t>Reportes y análisis descriptivos</t>
  </si>
  <si>
    <t>Definición del indicador
(ENTREGABLE)</t>
  </si>
  <si>
    <t>Hito PEC</t>
  </si>
  <si>
    <t xml:space="preserve">Meta anual </t>
  </si>
  <si>
    <t>Descripción de las metas a obtener</t>
  </si>
  <si>
    <t>Fecha de inicio</t>
  </si>
  <si>
    <t>Fecha final</t>
  </si>
  <si>
    <t>I 
Cuatri.</t>
  </si>
  <si>
    <t>II 
Cuatri.</t>
  </si>
  <si>
    <t>III 
Cuatri.</t>
  </si>
  <si>
    <t>Financieros</t>
  </si>
  <si>
    <t>Humanos</t>
  </si>
  <si>
    <t>Físicos</t>
  </si>
  <si>
    <t>Tecnológicos</t>
  </si>
  <si>
    <r>
      <t>Funcionamiento 
-</t>
    </r>
    <r>
      <rPr>
        <sz val="10"/>
        <rFont val="Arial"/>
        <family val="2"/>
      </rPr>
      <t>adquisición de Bs y Ss.-</t>
    </r>
  </si>
  <si>
    <t>Inversión</t>
  </si>
  <si>
    <t>Cooperación</t>
  </si>
  <si>
    <t>Total</t>
  </si>
  <si>
    <t>Técnica</t>
  </si>
  <si>
    <t>Jurídica</t>
  </si>
  <si>
    <t>Financiera</t>
  </si>
  <si>
    <t>Política</t>
  </si>
  <si>
    <t xml:space="preserve">Resultado acumulado </t>
  </si>
  <si>
    <t>Resultado esperado</t>
  </si>
  <si>
    <t>Ejecución</t>
  </si>
  <si>
    <t>Ponderado</t>
  </si>
  <si>
    <t>Avance cualitativo del desarrollo de la actividad</t>
  </si>
  <si>
    <t>Avance acumulado</t>
  </si>
  <si>
    <t xml:space="preserve">Avance Acumulado Total </t>
  </si>
  <si>
    <t>II Trimestre</t>
  </si>
  <si>
    <t>III Trimestre</t>
  </si>
  <si>
    <t>IV Trimestre</t>
  </si>
  <si>
    <t>SI</t>
  </si>
  <si>
    <t>NO</t>
  </si>
  <si>
    <t>Cant.</t>
  </si>
  <si>
    <t>Unidad de medida</t>
  </si>
  <si>
    <t>Reporte de resultados del proceso o la dependencia y fuentes de verificación</t>
  </si>
  <si>
    <t xml:space="preserve">Seguimiento
- Sub. de Planeación </t>
  </si>
  <si>
    <t>Evaluación</t>
  </si>
  <si>
    <t xml:space="preserve">Sub. de Control Interno </t>
  </si>
  <si>
    <t>ESTADO</t>
  </si>
  <si>
    <t>4. Ser reconocidos como una entidad legítima y confiable, mediante la comunicación constante y clara de su gestión, y la activa participación de los distintos actores en la construcción de la paz y la búsqueda de la reconciliación.</t>
  </si>
  <si>
    <t>4.5.5. Gestionar el recibo, organización y publicación de las providencias emitidas por la JEP</t>
  </si>
  <si>
    <t> </t>
  </si>
  <si>
    <t xml:space="preserve">Publicar las providencias remitidas a la Relatoría por la magistratura con orden de divulgación. </t>
  </si>
  <si>
    <t>Publicación de las providencias remitidas por las Salas y Secciones de la JEP, que cumplan con los requisitos formales de publicación.</t>
  </si>
  <si>
    <t>Matriz con el inventario general de la Relatoría donde se relacionan las providencias publicadas</t>
  </si>
  <si>
    <t>X</t>
  </si>
  <si>
    <t xml:space="preserve">Matriz </t>
  </si>
  <si>
    <t>Eficacia</t>
  </si>
  <si>
    <t>Diana del Pilar Restrepo Nova</t>
  </si>
  <si>
    <t>Relatoría - MAG</t>
  </si>
  <si>
    <t>Humanos, Físicos, Tecnológicos</t>
  </si>
  <si>
    <t>Sí</t>
  </si>
  <si>
    <t>Cumple</t>
  </si>
  <si>
    <t>5. Consolidar el fortalecimiento institucional que garantice la eficacia y la eficiencia en el cumplimiento de la misión de la Jurisdicción.</t>
  </si>
  <si>
    <t xml:space="preserve">5.4. Implementación y apropiación del sistema de evaluación que promueva el control y la administración de los riesgos en la gestión de la JEP. </t>
  </si>
  <si>
    <t>5.4.1. Impulsar y consolidar instrumentos del Sistema de la evaluación de la gestión institucional de la JEP</t>
  </si>
  <si>
    <t>Actualizar la Política de Administración del Riesgo.</t>
  </si>
  <si>
    <t>Subdirección de Fortalecimiento Institucional - SE</t>
  </si>
  <si>
    <t>Luz Amanda Granados</t>
  </si>
  <si>
    <t>Si</t>
  </si>
  <si>
    <t>5.4.1 Impulsar y consolidar instrumentos del Sistema de la evaluación de la gestión institucional de la JEP</t>
  </si>
  <si>
    <t>Realizar seguimiento al cumplimiento de la ejecución de los planes de acción y controles existentes de los riesgos de gestión.</t>
  </si>
  <si>
    <t>Reporte</t>
  </si>
  <si>
    <t xml:space="preserve">4.5. Definición y desarrollo de lineamientos y estrategias para la rendición de cuentas permanente que permita comunicar el avance de gestión y resultados de la Jurisdicción. </t>
  </si>
  <si>
    <t>4.5.1. Realizar ejercicios de rendición de cuentas, periódicos y multiplataforma</t>
  </si>
  <si>
    <t>Realizar el diagnóstico de las actividades de la Rendición de cuentas 2020 que permita identificar mejoras y oportunidad para la realización de la estrategia 2021.</t>
  </si>
  <si>
    <t>Documento</t>
  </si>
  <si>
    <t>Subdirección de Planeación - SE</t>
  </si>
  <si>
    <t>Adela Parra 
Shelley Sierra</t>
  </si>
  <si>
    <t>Estrategia</t>
  </si>
  <si>
    <t>Adela Parra 
Shelley Sierra
Adriana Borda</t>
  </si>
  <si>
    <t>4.5.2. Propiciar la elaboración y divulgación de informes de análisis de la gestión de la JEP</t>
  </si>
  <si>
    <t>Consolidar informe de las actividades de rendición de cuentas de la entidad, que incluya los aportes recibidos de la ciudadanía y partes interesadas.</t>
  </si>
  <si>
    <t>Informe</t>
  </si>
  <si>
    <t>N/A</t>
  </si>
  <si>
    <t>Publicar y divulgar el mapa de riesgos de corrupción aprobado a través de los canales y medios dispuestos por la entidad de acuerdo con lo establecido en la Ley 1712 de 2014. Una vez sea entregado por la dependencia encargada.</t>
  </si>
  <si>
    <t xml:space="preserve">En cumplimiento de la función de comunicar, la Subdirección de Comunicaciones publicará el mapa de riesgos, enviado por la Subdirección de Fortalecimiento Institucional, una vez este listo para su divulgación. </t>
  </si>
  <si>
    <t>Mapa de riesgos</t>
  </si>
  <si>
    <t>Subdirección de Comunicaciones - SE</t>
  </si>
  <si>
    <t xml:space="preserve">Hernando Salazar </t>
  </si>
  <si>
    <t xml:space="preserve">Realizar la divulgación de las actividades de rendición de cuentas de la JEP. </t>
  </si>
  <si>
    <t>Pieza de divulgación</t>
  </si>
  <si>
    <t>Humanos, Físicos, Tecnológicos, Financieros</t>
  </si>
  <si>
    <t>Plataforma comunicativa</t>
  </si>
  <si>
    <t xml:space="preserve">En cumplimiento de la función de comunicar, la Subdirección de Comunicaciones desarrollará las piezas de comunicación que promuevan la participación ciudadana durante la rendición de cuentas de  la JEP, de conformidad de calendario establecido por el comité de rendición de cuentas. </t>
  </si>
  <si>
    <t>Sebastián Sanabria</t>
  </si>
  <si>
    <t>Publicación</t>
  </si>
  <si>
    <t>Implementar URL amigables en las páginas y plataformas Web de la JEP.</t>
  </si>
  <si>
    <t xml:space="preserve">Realizar evaluaciones de la efectividad en la gestión de los riesgos institucionales. </t>
  </si>
  <si>
    <t>Subdirección de Control Interno - SE</t>
  </si>
  <si>
    <t>María del Pilar Yepes</t>
  </si>
  <si>
    <t xml:space="preserve">Realizar seguimiento a las PQRSDF de la entidad. </t>
  </si>
  <si>
    <t>1. Solicitud de insumos a los procesos de Atención al Ciudadano y Gestión Documental. 
2. Análisis de la información recibida.
3. Elaboración de seguimiento del segundo semestre de 2019 y del primer semestre de 2020, generando alertas y emitiendo recomendaciones.</t>
  </si>
  <si>
    <t>Realizar seguimiento a los protocolos de atención al ciudadano de la entidad.</t>
  </si>
  <si>
    <t>Realizar seguimiento al botón de transparencia y acceso a la información.</t>
  </si>
  <si>
    <t>1. Solicitud de insumos a los procesos Direccionamiento estratégico y planeación y Gestión de comunicaciones. 
2. Análisis de la información recibida y muestreo de las publicaciones de la página Web - botón de transparencia.
3. Realización informe de seguimiento, generando alertas y emitiendo recomendaciones.</t>
  </si>
  <si>
    <t>eficacia</t>
  </si>
  <si>
    <t xml:space="preserve">Talleres realizados </t>
  </si>
  <si>
    <t>Taller</t>
  </si>
  <si>
    <t>Mauricio Giraldo</t>
  </si>
  <si>
    <t>1. Elaboración de informes mensuales de ejecución presupuestal y de estados financiero.
2. Elaboración de informe de gestión financiera trimestral</t>
  </si>
  <si>
    <t>Subdirección Financiera - SE</t>
  </si>
  <si>
    <t>Juan David Olarte Torres Andrea Silva Pineda Adriana Guzmán Molano Maritza Cardozo Guzmán</t>
  </si>
  <si>
    <t>Realizar eventos para descentralizar la atención al ciudadano a través de encuentros virtuales o presenciales con los titulares de derecho de la JEP y ciudadanía en general, para dar a conocer la misión de cada una de las entidades del SIVJRNR y su articulación.</t>
  </si>
  <si>
    <t>Departamento de Atención al ciudadano - SE</t>
  </si>
  <si>
    <t>Constanza Cañón Charry</t>
  </si>
  <si>
    <t>Matriz actualizada e informes de seguimiento - Realizados</t>
  </si>
  <si>
    <t>Matriz e informe</t>
  </si>
  <si>
    <t>Grupo de Apoyo Legal y Administrativo - UIA</t>
  </si>
  <si>
    <t>Gladys Emilse Martinez
Liliana Maria Hurtado Londoño</t>
  </si>
  <si>
    <t>1. Investigar, juzgar y sancionar los crímenes más graves y representativos ocurridos en el conflicto, priorizados por la Jurisdicción.</t>
  </si>
  <si>
    <t>1.1. Definición y desarrollo de criterios de priorización y focalización que optimicen la labor de investigación y juzgamiento</t>
  </si>
  <si>
    <t>1.1.3. Diseñar e implementar instrumentos y mecanismos que fortalezcan la gestión de la Policía Judicial de la Unidad de Investigación y Acusación.</t>
  </si>
  <si>
    <t>Grupo de atención y orientación a víctimas - UIA</t>
  </si>
  <si>
    <t>3. Satisfacer los derechos de las víctimas a la justicia, la verdad y contribuir a la satisfacción de los derechos a la reparación y no repetición, como componente judicial del SIVJRNR, garantizando su participación efectiva ante la JEP</t>
  </si>
  <si>
    <t>3.1. Generación e implementación de medios expeditos y eficaces que promuevan y faciliten la participación de las víctimas en los procesos dialógicos y adversariales en la Jurisdicción.</t>
  </si>
  <si>
    <t xml:space="preserve">3.1.4. Gestionar el proceso de ubicación, verificación y contacto con las víctimas a fin de lograr su participación en los procesos dialógico y judicial adversarial.
</t>
  </si>
  <si>
    <t>AVANCE DEL POA</t>
  </si>
  <si>
    <t>Objetivo PAAC</t>
  </si>
  <si>
    <t>Componente PAAC</t>
  </si>
  <si>
    <t>Desarrollar la política de la gestión del riesgo mediante la identificación, evaluación, valoración, análisis y control de los posibles riesgos de corrupción para prevenir su ocurrencia o minimizar el impacto en caso de materialización.</t>
  </si>
  <si>
    <t>GESTIÓN DEL RIESGO DE CORRUPCIÓN - MAPA DE RIESGOS DE CORRUPCIÓN</t>
  </si>
  <si>
    <t>Desarrollar acciones que promuevan la información y explicación, así como evaluación y visibilización de la gestión institucional orientadas a la adopción de principios de Buen Gobierno</t>
  </si>
  <si>
    <t>RENDICIÓN DE CUENTAS - PARTICIPACIÓN CIUDADANA</t>
  </si>
  <si>
    <t>MECANISMOS PARA MEJORAR LA ATENCIÓN AL CIUDADANO</t>
  </si>
  <si>
    <t>Desarrollar acciones para el mejoramiento de la accesibilidad, calidad y oportunidad en el servicio al ciudadano, a partir del fortalecimiento de canales de atención, desarrollo del talento humano y herramientas de apoyo a la gestión.</t>
  </si>
  <si>
    <t>1. Garantizar el acceso a la información pública mediante la verificación de versiones finales de providencias a fin de que las conozca el público en condiciones de calidad.
2. El informe detallado de publicación se anexará como verificable de esta actividad una vez haya sido radicado ante la magistratura durante la primera semana siguiente al corte.</t>
  </si>
  <si>
    <t>Publicar información de interés para la ciudadanía y propiciar la participación.</t>
  </si>
  <si>
    <t>MECANISMOS PARA LA TRANSPARENCIA Y EL ACCESO A LA INFORMACIÓN</t>
  </si>
  <si>
    <t>1. Ajuste de la política de Administración del riesgo vigente.
2. Presentación la actualización de política de administración del riesgo ante el Comité de Coordinación de Control Interno  para su visto bueno.
3. Presentación ante el Órgano de Gobierno de la propuesta de actualización de la Política de Administración del riesgo para aprobación</t>
  </si>
  <si>
    <t>1. Realización durante el mes de enero del 2021 del seguimiento al cumplimiento de la ejecución de los controles y planes de acción identificados para los riesgos de gestión - III cuatrimestre  2020.
2. Realización durante el mes de mayo 2021 del seguimiento al cumplimiento de la ejecución de los controles y planes de acción identificados para los riesgos de gestión -  I cuatrimestre del 2021.
3. Realización durante el mes de septiembre 2021 del seguimiento al cumplimiento de la ejecución de los controles y planes de acción identificados para los riesgos de gestión II cuatrimestre del 2021.</t>
  </si>
  <si>
    <t>Política de Administración del riesgo - Actualizada</t>
  </si>
  <si>
    <t>Reporte de seguimiento de riesgos - Elaborado</t>
  </si>
  <si>
    <t>Realizar socialización del Código de Integridad  en la inducción de los nuevos servidores públicos de la JEP.</t>
  </si>
  <si>
    <t xml:space="preserve">1. Preparación de la socialización. 
2. Realización de las jornadas de inducción.
3. Elaboración de informe o reporte cuatrimestral de las jornadas y nuevos servidores públicos que conocieron el Código de Integridad de la JEP durante cada uno de los cuatrimestres de 2021. </t>
  </si>
  <si>
    <t>Reportes de nuevos servidores públicos y jornadas de sensibilización - Elaborado</t>
  </si>
  <si>
    <t>1. Identificación de actividades de la Rendición de cuentas de 2020.
2. Revisión del resultado de las encuestas de satisfacción realizadas durante el diálogo.
3. Identificación de áreas de oportunidad y proponer acciones de mejora.</t>
  </si>
  <si>
    <t>Formular la estrategia de rendición de cuentas 2021, de acuerdo con los lineamientos internos establecidos.</t>
  </si>
  <si>
    <t>1. Formulación de la estrategia.
2. Presentación para aprobación del Comité de Gestión.
3. Seguimiento en 2021 al desarrollo del proceso de la estrategia, implementación y su continuidad.</t>
  </si>
  <si>
    <t>Consolidación del informe de las actividades  de Rendición de cuentas realizadas en 2021.</t>
  </si>
  <si>
    <t>Mapa de riesgos de corrupción - Publicado y divulgado</t>
  </si>
  <si>
    <t xml:space="preserve">Humanos, Físicos, Tecnológicos </t>
  </si>
  <si>
    <t>En cumplimiento de la función de comunicar, la Subdirección de Comunicaciones divulgará las actividades de rendición de cuentas de la JEP, de conformidad de calendario establecido por el Comité de Rendición de cuentas.</t>
  </si>
  <si>
    <t>Habilitar la plataforma comunicativa (micrositio) para la participación ciudadana durante los diálogos de rendición de cuentas.</t>
  </si>
  <si>
    <t>En cumplimiento de la función de comunicar, la Subdirección de Comunicaciones habilitará la plataforma comunicativa para la participación ciudadana durante los diálogos de rendición de cuentas de la JEP, de conformidad de calendario establecido por el Comité de Rendición de cuentas.</t>
  </si>
  <si>
    <t>Plataforma comunicativa - Habilitada</t>
  </si>
  <si>
    <t>Karen Tatiana Aroca 
Daniel Morelo</t>
  </si>
  <si>
    <t>Desarrollar piezas de comunicación que promuevan la participación ciudadana durante la rendición de cuentas de la JEP.</t>
  </si>
  <si>
    <t>Pieza de comunicación - Desarrollada</t>
  </si>
  <si>
    <t>Publicar y actualizar información institucional relacionada con la respuesta a las solicitudes, con estándares de contenido y oportunidad.</t>
  </si>
  <si>
    <t>Publicaciones de información institucional - Publicadas y actualizadas</t>
  </si>
  <si>
    <t>Documentos para poblaciones específicas -  Publicados</t>
  </si>
  <si>
    <t>Evaluaciones de efectividad - Realizadas</t>
  </si>
  <si>
    <t>Informes de seguimientos a PQRSDF - Realizados</t>
  </si>
  <si>
    <t>1. Solicitud de insumos al proceso Atención al Ciudadano.
2. Análisis de la información recibida.
3. Realización de informe de seguimiento, generando alertas y emitiendo recomendaciones.</t>
  </si>
  <si>
    <t>Informe de seguimiento a protocolos de atención al ciudadano - Realizado</t>
  </si>
  <si>
    <t>Informes de seguimiento al botón de transparencia y acceso a la información - Realizados</t>
  </si>
  <si>
    <t>1. Seguimiento con apoyo de la Subdirección de Fortalecimiento Institucional para establecer las necesidades de la dependencia.
2. Envío del formato de necesidades a la Subdirección de Fortalecimiento Institucional.
3. Seguimiento de la ejecución de lo solicitado por parte de la Subdirección de Asuntos Disciplinarios para el plan de capacitación 2021.</t>
  </si>
  <si>
    <t>Subdirección de Asuntos Disciplinarios - SE</t>
  </si>
  <si>
    <t xml:space="preserve">
Gestionar la realización de talleres sobre Régimen disciplinario - Ley 1952 de 2019, normas anticorrupción y conexos, a través del Plan de formación y capacitación institucional.</t>
  </si>
  <si>
    <t>Presentar y publicar informes periódicos tanto presupuestales, financieros como contables de la entidad.</t>
  </si>
  <si>
    <t>Informes financieros -  Presentados y publicados</t>
  </si>
  <si>
    <t>1. Diseño de metodología del encuentro.
2. Organización de la logística del evento.
3. Convocatoria a titulares de derecho y ciudadanía en general.
4. Realización del evento.</t>
  </si>
  <si>
    <t>Evento</t>
  </si>
  <si>
    <t xml:space="preserve">Eventos (metodología, agenda, listados de asistencia, encuesta de satisfacción) - Realizados </t>
  </si>
  <si>
    <t>Realizar la  gestión de administración de Riesgos  de corrupción  de la UIA,  de acuerdo con los lineamientos institucionales.</t>
  </si>
  <si>
    <t xml:space="preserve">1. Actualización de la identificación, valoración, análisis  y tratamiento de  los riesgos de corrupción que puedan afectar la gestión de la UIA, de acuerdo con los lineamientos institucionales.
2. Realización de monitoreo cuatrimestral al tratamiento de los Riesgos de la UIA y reportarlo a la  Subdirección de Control Interno para su evaluación. </t>
  </si>
  <si>
    <t xml:space="preserve">Matriz actualizada diligenciada en el primer cuatrimestre y 3 informes de seguimiento cuatrimestral  </t>
  </si>
  <si>
    <t>Realizar acompañamiento a grupos territoriales en coordinación de estrategia de participación social, en la implementación del protocolo de comunicación fortaleciendo el relacionamiento con organizaciones de victimas en los territorios.</t>
  </si>
  <si>
    <t>1. Coordinación de diálogos, desde lo territorial, alrededor de la justicia restaurativa, la centralidad de las víctimas y la importancia de su participación en el proceso.
2. Acompañamiento en la construcción de instrumentos o estrategias que materialicen el enfoque psicosocial.
3. Apoyar, junto con otros equipos de la UIA, el diseño de estrategias de posicionamiento de la Unidad en territorio, para su reconocimiento por parte de víctimas y organizaciones.
5. Articulación en territorio de la Secretaría Ejecutiva y la Unidad de Investigación y Acusación (definir rutas de trabajo).</t>
  </si>
  <si>
    <t>Estructurar los mecanismos de atención,  orientación y participación de víctimas, y promocionar su implementación en la articulación con la estrategia de participación social de la UIA, en el marco del relacionamiento funcional y la comunicación de doble vía con las partes interesadas según las competencias de la UIA y procedimientos institucionales.</t>
  </si>
  <si>
    <t>1.Realización de piezas comunicativas y otros contenidos dirigidos a víctimas, representantes y organizaciones en territorios para mantener mecanismos de relacionamiento. 
2. Diseño e implementación de un instrumento que permita la medición de la percepción de la gestión de la UIA con respecto al relacionamiento con víctimas. 
3. Definición de instrumentos que mantengan una comunicación activa con víctimas, representantes y organizaciones en los territorios</t>
  </si>
  <si>
    <t>Documentos de desarrollo de contenidos de mecanismos de relacionamiento con informe de diseño de implementación y diseño e implementación del instrumento de interacción -  Elaborados</t>
  </si>
  <si>
    <t>5.4. Implementación y apropiación del Sistema de evaluación que promueva el control y la administración de los riesgos en la gestión de la JEP.</t>
  </si>
  <si>
    <t>5.4.1. Impulsar y consolidar instrumentos del Sistema de la Evaluación de la gestión institucional de la JEP.</t>
  </si>
  <si>
    <t>5.1. Definición, implementación y mejora del modelo de gestión de la JEP por medio de instrumentos organizacionales que optimicen el desempeño institucional.</t>
  </si>
  <si>
    <t xml:space="preserve">5.1.1. Desarrollar continuamente y consolidar los  instrumentos del Modelo de Gestión  de la JEP </t>
  </si>
  <si>
    <t>5.5. Desarrollo y normalización de una gestión presupuestal, administrativa y financiera con enfoque de resultados que optimice los recursos necesarios para la operación y sostenibilidad de la JEP.</t>
  </si>
  <si>
    <t>5.5.1. Elaborar e implementar herramientas para la gestión presupuestal, financiera y contractual de la JEP</t>
  </si>
  <si>
    <t>4.4. Desarrollo de acciones interinstitucionales que permitan consolidar la articulación con el SIVJRNR, entidades concernidas, cooperantes y otros grupos de interés, e impulsar proyectos y alianzas estratégicas.</t>
  </si>
  <si>
    <t>4.4.2. Realizar las diligencias de coordinación interjurisdiccional, interjusticias y diálogos interculturales.</t>
  </si>
  <si>
    <t>Luz Helena Morales 
Agustín Jiménez</t>
  </si>
  <si>
    <t>4.5. Definición y desarrollo de lineamientos y estrategias para la rendición de cuentas permanente que permita comunicar el avance de gestión y resultados de la Jurisdicción</t>
  </si>
  <si>
    <t>Pieza de comunicación</t>
  </si>
  <si>
    <t xml:space="preserve">Documento de diagnóstico - Elaborado </t>
  </si>
  <si>
    <t>Estrategia anual de rendición de cuentas - Formulada</t>
  </si>
  <si>
    <t xml:space="preserve">Informe de las actividades de  Rendición de cuentas - Consolidado  </t>
  </si>
  <si>
    <t>Piezas de divulgación - Realizadas</t>
  </si>
  <si>
    <t>1. Solicitud de insumos de seguimiento a segunda línea (Subdirección de Fortalecimiento Institucional y en caso de requerirse se solicitará información a la primera línea (jefes de dependencia o líderes de procesos).
2. Análisis de la información 
3. Elaboración de evaluación, generando alertas y recomendaciones.</t>
  </si>
  <si>
    <t>Documentos de implementación de la estrategia del enfoque sicosocial; y de Resultado sobre la articulación de la SE y UIA sobre la participación de las víctimas en el territorio - Elaborados</t>
  </si>
  <si>
    <t>I  Cuatrimestre</t>
  </si>
  <si>
    <t>Primer Cuatrimestre</t>
  </si>
  <si>
    <t>Si bien el entregable de esta actividad esta prevista antes del III cuatrimestre, se esta revisando el documento actual para los ajustes pertinentes lo cual equivale a un avance estimado del 50% del primer descriptor de la actividad, lo que representa un avance acumulado del 17%  .
Soporte: Política de Administración del Riesgo- Borrador con ajustes</t>
  </si>
  <si>
    <t>Se realizó seguimiento a la ejecución de los controles y planes de acción de los riesgos de gestión del III Cuatrimestre 2020, lo cual equivale a un avance acumulado del 33% 
Soporte: Matriz de seguimiento de los riesgos de gestión III cuatrimestre 2020</t>
  </si>
  <si>
    <t>Durante el mes de marzo de 2021, la Subdirección de Control Interno en cumplimiento del Plan Anual de Auditoria vigencia 2021 específicamente en cumplimiento del Rol de Evaluación y seguimiento, realizó las siguientes actividades, así:
Se realizó solicitud de información a los procesos de Gestión Documental y atención al ciudadano, relacionada con la gestión de PQRSDF correspondiente al II semestre de 2020.
Se realizó análisis de la información y se adelantaron mesas de trabajo con los procesos intervinientes.
Se emitió el informe de evaluación de PQRSDF correspondiente II semestre de 2020 y fue socializada a los líderes de proceso para la toma de acciones, comunicada a la SE y se encuentra publicado en el link https://www.jep.gov.co/Control%20interno/Informe%20de%20Evaluaci%C3%B3n%20al%20Tr%C3%A1mite%20y%20Atenci%C3%B3n%20de%20las%20PQSDF%20-%20II%20Semestre%202020.pdf#search=Informe%20de%20Evaluaci%C3%B3n%20al%20Tr%C3%A1mite%20de%20las%20PQRSDF%20II%20Semestre%20de%202020</t>
  </si>
  <si>
    <t>De acuerdo con lo planificado en el plan anual de auditoría vigencia 2021 esta actividad se tiene contemplada para su realización en  el mes de octubre de 2021, por lo tanto, no aplica para el periodo evaluado.</t>
  </si>
  <si>
    <t>NA reporte para el primer cuatrimestre, considerando que las fechas programadas para la actividad inician en el tercer  cuatrimestre.</t>
  </si>
  <si>
    <t>De acuerdo con lo planificado en el plan anual de auditoría vigencia 2021 esta actividad se tiene contemplada para su realización en  los meses de mayo y septiembre  de 2021 ,por lo tanto, no aplica para el periodo evaluado.</t>
  </si>
  <si>
    <t>NA reporte para el primer cuatrimestre, considerando que las fechas programadas para la actividad inician en el segundo cuatrimestre.</t>
  </si>
  <si>
    <t>La dependencia no reporta avance frente a esta actividad, lo cual es coherente ya que la misma tiene como fecha de inicio el 1 de mayo de 2021.
No obstante la dependencia incluye en el Sistema PLANi documento pdf.</t>
  </si>
  <si>
    <t>La dependencia no reporta avance frente a esta actividad, lo cual es coherente ya que la misma tiene como fecha de inicio el 1 de septiembre de 2021.
No obstante la dependencia incluye en el Sistema PLANi documento pdf.</t>
  </si>
  <si>
    <t xml:space="preserve">La dependencia reporta como resultado para el primer cuatrimestre de 2021 la habilitación de Plataforma comunicativa alcanzado el 100% de cumplimiento frente a lo programado para el período.
Como soporte de lo reportado se incluye en el Sistema PLANi documento en formato pdf.  </t>
  </si>
  <si>
    <t xml:space="preserve">La dependencia reporta como resultado para el primer cuatrimestre de 2021 la realización de 6 publicaciones de información institucional, lo cual es acorde con lo programado para el período. El avance parcial frente a esta actividad es del 30%.
Como soporte de lo reportado la dependencia incluye en el Sistema documento en formato pdf que relaciona las publicaciones de información institucional actualizadas en el cuatrimestre. </t>
  </si>
  <si>
    <t>La dependencia reporta como resultado para el primer cuatrimestre de 2021 la realización y publicación en la página web de 33 documentos para poblaciones específicas, este resultado es coherente con lo programado para el período, su ejecución porcentual parcial es del 33%.
Como soporte de lo reportado se incluye en el Sistema PLANi documento en formato pdf que relaciona el resultado presentado.</t>
  </si>
  <si>
    <t>La dependencia reporta la elaboración del documento de diagnóstico definido como entregable para la vigencia. 
Como soporte de la actividad realizada se incluye en el Sistema PLANi documento Diagnóstico de las actividades de la rendición de cuentas 2020 en formato pdf. En conclusión se observa un cumplimiento del 100% de esta actividad conforme a lo programado.</t>
  </si>
  <si>
    <t>La dependencia reporta un avance del 50% en el desarrollo de esta actividad cuyo resultado es la formulación de la estrategia de rendición de cuentas de la entidad. 
Como soporte de este avance reportado incluye en el Sistema PLANi documento en formato Word de la estrategia de rendición de cuentas. 
El entregable está programado para finalizarse en el segundo cuatrimestre del año.</t>
  </si>
  <si>
    <t>El área reporta un avance del 20% en el desarrollo de esta actividad reflejado en la elaboración de 2 documentos en revisión. No obstante es necesario precisar que esta actividad tiene como fecha de inicio el 1 de julio de 2021, por lo tanto en estricto sentido no aplicaba reporte para este período. 
Adicionalmente, como soporte, el área incluye en el Sistema PLANi 2 documentos en formato pdf.</t>
  </si>
  <si>
    <t>Dando cumplimiento a las metas programadas, el primer reporte de la actividad  8 "Publicar y divulgar el mapa de riesgos de corrupción aprobado a través de los canales y medios dispuestos por la entidad de acuerdo con lo establecido en la Ley 1712 de 2014. Una vez sea entregado por la dependencia encargada", se realizará en el segundo cuatrimestre.
El avance en la publicación y divulgación del Mapa de Riesgos de Corrupción será cumplido una vez sea entregado desde la dependencia encargada.</t>
  </si>
  <si>
    <t xml:space="preserve">Dando cumplimiento a las metas programadas, el primer reporte de la actividad  9 "Realizar la divulgación de las actividades de rendición de cuentas de la JEP", se realizará en el tercer cuatrimestre. 
Los avances se darán en el II Cuatrimestre, previo al inicio de la actividad en el mes de septiembre. </t>
  </si>
  <si>
    <t xml:space="preserve">Dando cumplimiento a las metas programadas, el primer reporte de la actividad  11 "Desarrollar piezas de comunicación que promuevan la participación ciudadana durante la rendición de cuentas de la JEP", se realizará en el tercer cuatrimestre. 
Los avances se darán en el II Cuatrimestre, previo al inicio de la actividad en el mes de septiembre. </t>
  </si>
  <si>
    <t>Dando cumplimiento a las metas programadas, para el primer reporte de la actividad  13 "Implementar URL amigables en las páginas y plataformas Web de la JEP", se realizaron y publicaron en la página web de la JEP 33 documentos para poblaciones específicas con información de interés para la ciudadanía.
La evidencia de publicación (Documento con links, pantallazos y breve descripción de las publicaciones), se localiza como adjunto en la plataforma Plani en el archivo denominado "Actividad 13 - Implementar URL amigables en las páginas y plataformas Web de la JEP"</t>
  </si>
  <si>
    <t>Durante el mes de enero de 2021, la Subdirección de Control Interno en cumplimiento del Plan Anual de Auditoria vigencia 2021 específicamente en cumplimiento del Rol de Evaluación de Gestión de Riesgo, realizó las siguientes actividades, así:
Se realizó solicitud de monitoreos y cargue de evidencias a los lideres de proceso relacionadas con el mapa de riesgos de corrupción.
Se realizó análisis de la información suministrada por la I línea y se evaluó la matriz de riesgos de corrupción correspondiente al III cuatrimestre de la vigencia 2020, la misma fue socializada a los lideres de proceso para la toma de acciones y remitida a la SE.  Dicha evaluación se encuentra publicada en el siguiente link https://www.jep.gov.co/Control%20interno/Evaluaci%C3%B3n%20riesgos%20de%20corrupci%C3%B3n%20III%20cuatrimestre%202020.pdf
Así mismo, se recibió de la Subdirección de Fortalecimiento Institucional los reportes de monitoreo y seguimiento de los riesgos de gestión correspondientes al III cuatrimestre de 2020, como responsables de la II línea de defensa.
Se realizó análisis de la información suministrada y se evaluó, la misma fue socializada a los líderes de proceso para la toma de acciones y remitida a la SE.  Dicha evaluación se encuentra publicada en el siguiente link 
https://www.jep.gov.co/Control%20interno/Evaluaci%C3%B3n%20Riesgos%20de%20Gesti%C3%B3n%20III%20Cuatrimestre%20de%202020.pdf?csf=1&amp;e=6des8V</t>
  </si>
  <si>
    <t xml:space="preserve">En el primer cuatrimestre del 2021, la Subdirección de Control Interno reporta en el monitoreo:   
i)cumplimiento del Plan Anual de Auditoria vigencia 2021 específicamente en cumplimiento del Rol de Evaluación de Gestión de Riesgo
ii)se realizó análisis de la información, suministrada por la I línea y se evaluó la matriz de riesgos de corrupción correspondiente al III cuatrimestre de la vigencia 2020, la misma fue socializada a los líderes de proceso para la toma de acciones y remitida a la SE y
iii)se recibió de la Subdirección de Fortalecimiento Institucional los reportes de monitoreo y seguimiento de los riesgos de gestión correspondientes al III cuatrimestre de 2020, como responsables de la II línea de defensa, se realizó análisis de la información suministrada y se evaluó, la misma fue socializada a los líderes de proceso para la toma de acciones y remitida a la SE.
En adjuntos de PLANI dos soportes en PDF: i)Evaluación riesgos de corrupción III cuatrimestre 2020 (10 páginas) y ii) Evaluación riesgos de gestión III cuatrimestre 2020 (24 páginas). Informan que las dos evaluaciones se encuentran publicadas.
Con el avance reportado en el monitoreo  y las evidencias se estima una avance acumulado del 33% de la meta de la actividad en la vigencia. </t>
  </si>
  <si>
    <t>Durante el primer cuatrimestre del 2021, la Relatoría realizó la publicación de 1385 decisiones las cuales cumplen con los requisitos mínimos establecidos para tal fin. De esta forma se cumple a cabalidad con la actividad prevista para esta vigencia.
Esta documentación es visible en la página web de la institución o ingresando al siguiente enlace: https://relatoria.jep.gov.co/todaspro.
Para revisión de esta actividad se anexa el siguiente verificable:
1. Matriz denominada Matriz_Decisiones publicadas: en esta matriz se podrá encontrar el listado de decisiones publicadas con sus datos de identificación (Nombre, Sala o Sección, Tipo de documento, la fecha de su publicación) y el enlace para poder consultarla (URL).</t>
  </si>
  <si>
    <t>En el primer cuatrimestre del 2021, la Subdirección de Fortalecimiento Institucional reporta en el monitoreo:   
"se está revisando el documento actual para los ajustes pertinentes lo cual equivale a un avance estimado del 50% del primer descriptor de la actividad".
En PLANI un soporte en Word (18 páginas) titulado: "Anexo Política de Administración del Riesgo de la Jurisdicción Especial para la Paz - JEP". 
Importante considerar que el  entregable de la vigencia está previsto antes del III cuatrimestre (Política de Administración del riesgo - Actualizada). Con el avance reportado en el monitoreo  y las evidencias se estima una avance acumulado del 17% de la meta de la actividad en la vigencia.</t>
  </si>
  <si>
    <t>Para el I cuatrimestre se realizó la jornada de inducción de marzo de 2021 para los colaboradores que ingresaron a la JEP en esta vigencia . En dichas Jornadas se socializó el código de integridad de la Entidad. Esto equivale a un avance acumulado del 33%
Soporte: Listados de asistencia y presentación de inducción</t>
  </si>
  <si>
    <t>Actividad con reporte formulado para el II cuatrimestre de 2021, sin embargo se presenta un avance del 50% en la formulación de la estrategia que se encuentra en revisión interna para la presentación ante el Comité de Gestión en el II trimestre de 2021
Se anexa como soporte de la actividad el documento de estrategia de Rendición de cuentas 2021</t>
  </si>
  <si>
    <t xml:space="preserve">En el primer cuatrimestre del 2021, la Subdirección de Control Interno reporta en el monitoreo:   
i)cumplimiento del Plan Anual de Auditoria vigencia 2021 específicamente en cumplimiento del Rol de Evaluación y seguimiento
ii)realizó solicitud de información a los procesos de Gestión Documental y atención al ciudadano (gestión de PQRSDF correspondiente al II semestre de 2020) y
iii) realizó análisis de la información y se adelantaron mesas de trabajo con los procesos intervinientes.
Adjunto de PLANI un soporte en PDF: Oficio dirigido a la SE No. 202103005181 (8 de abril de 2021 - primeras 3 páginas), con el informe de la Evaluación al trámite de atención de las PQSDF durante el II SEM 2020  (siguientes 16 páginas). 
Con el avance reportado en el monitoreo  y las evidencias se estima una avance acumulado del 50% de la meta de la actividad en la vigencia. </t>
  </si>
  <si>
    <t>En el primer cuatrimestre del 2021, la Subdirección Financiera reporta en el monitoreo:   
"se hizo carga en la biblioteca de transparencia de la pagina de la JEP los estados Financieros de diciembre 2020, enero, febrero y marzo de 2021 así como los informes de ejecución presupuestal para los mismos periodos, , también se cargaron los informes trimestrales de 4T-2020 y 1T-2021".
Importante considerar que el  entregable de la vigencia está previsto  para el  IV cuatrimestre (Informes financieros -  Presentados y publicados). Con el avance reportado en el monitoreo  y las evidencias se estima una avance acumulado del 35% de la meta de la actividad en la vigencia.</t>
  </si>
  <si>
    <t>A 7/05/2021 el área no reportó matriz I cuatrimestre PAAC 2021, tampoco realizó el reporte en la plataforma PLANi aún cuando la solicitud de la actividad fue enviada.
Se sostuvo comunicación con Presidencia de acuerdo con la cual Presidencia y Relatoría se encuentran tomando medidas frente a circunstancias internas para realizar el reporte a la menor brevedad, estimando enviar el lunes 10/05/2021
10/05/21 la Relatoría informa: De acuerdo con la Actividad planteada y el entregable Matriz con el inventario general de la Relatoría donde se relacionan las providencias publicadas, correspondientes para el I cuatrimestre, se identifica que el reporte realizado es coherente con lo programado.
Los soportes en PLANi reflejan el reporte realizado:
-matriz de decisiones publicadas que incluye reporte del cuatrimestre 2021</t>
  </si>
  <si>
    <t xml:space="preserve">En el primer cuatrimestre del 2021, la Subdirección de Fortalecimiento Institucional reporta en el monitoreo:   
"se realizó seguimiento a la ejecución de los controles y planes de acción de los riesgos de gestión del III Cuatrimestre 2020, lo cual equivale a un avance acumulado del 33%". Avanzando en el desarrollo del primer  descriptor de la actividad. 
En PLANI un soporte en Excel (70 riesgos) titulado: "Seguimiento de riesgos de gestión  III cuatrimestre 2020". 
Importante considerar que los tres  entregables de la vigencia están previstos para: I, II y III cuatrimestre (Reporte de seguimiento de riesgos - Elaborado). Con el avance reportado en el monitoreo  y las evidencias se estima una avance acumulado del 33% de la meta de la actividad en la vigencia.
Recomendación Técnica: En el monitoreo de los dos siguientes lapsos debería realizarse y adjuntar un reporte agregado del archivo de Excel, con aspectos cualitativos y o transversales del seguimiento (avances y aspectos a considerar para las dependencias o procesos).   </t>
  </si>
  <si>
    <t xml:space="preserve">En el primer cuatrimestre del 2021, la Subdirección de Fortalecimiento Institucional reporta en el monitoreo:   
"se realizó la jornada de inducción de marzo de 2021 para los colaboradores que ingresaron a la JEP en esta vigencia. En dichas Jornadas se socializó el código de integridad de la Entidad". Avanzando en el desarrollo de los tres descriptores de la actividad. 
En PLANI 5 soportes con reportes planos de la participación o asistencia para el 11, 12, 17, 18 y 19 de marzo de 2021 (5 Excel). 
Importante considerar que los tres  entregables de la vigencia están previstos para: I, II y III cuatrimestre (Reportes de nuevos servidores públicos y jornadas de sensibilización - Elaborado). Con el avance reportado en el monitoreo  y las evidencias se estima una avance acumulado del 33% de la meta de la actividad en la vigencia.
Recomendación Técnica: En el monitoreo de los dos siguientes lapsos debería realizarse y adjuntar un reporte con los datos de agregados de los archivos planos de Excel, con los  temas tratados (presentaciones), estadísticas de asistentes y o dependencias, entre otros aspectos cualitativos de las jornadas.  </t>
  </si>
  <si>
    <t>Se realizó la identificación de la actividad de Rendición de cuentas de 2020, llevada a cabo en la ciudad de Villavicencio, Meta con el fin de revisar los resultado de las encuestas de satisfacción realizadas a los asistentes al diálogo, lo que permitió Identificar las áreas de oportunidad realizar un diagnóstico que refleje el análisis interno de la realización del diálogo de rendición de cuentas de la entidad, así como la identificación de lecciones aprendidas, fortalezas, debilidades y acciones por mejorar del anterior ejercicio, correspondiente a 2020
Se adjunta documento de diagnóstico elaborado que contiene: la valoración de la rendición de cuentas 2020, las fortalezas y debilidades de la Estrategia de rendición de cuentas desplegada en 2020, el problema central y los 3 ejes problemáticos, el cual es fundamental para la realización de la estrategia</t>
  </si>
  <si>
    <t>Actividad con formulación para reporte en el III cuatrimestre, con inicio el 01 de septiembre de 2021, no presenta avances pues su contenido corresponde a  las actividades de Rendición de cuentes que se realicen y hasta el momento se cuenta con la programación de diálogos, a la fecha del reporte no se ha realizado Rendición de cuentas</t>
  </si>
  <si>
    <t>Dando cumplimiento a las metas programadas, para el primer reporte de la actividad  12 "Habilitar la plataforma comunicativa (micrositio) para la participación ciudadana durante los diálogos de rendición de cuentas", se puso a disposición de la ciudadanía la plataforma comunicativa (micrositio) rendición de cuentas para la participación de la ciudadanía. Su publicación se llevo a cabo el 26 de marzo de 2021 
La evidencia de publicación (link de ingreso y pantallazos), se localiza como adjunto en la plataforma Plani el archivo denominado "Actividad 10 - Habilitar la plataforma comunicativa (micrositio) para la participación ciudadana"</t>
  </si>
  <si>
    <t>Dando cumplimiento a las metas programadas, para el primer reporte de la actividad  12 "Publicar y actualizar información institucional relacionada con la respuesta a las solicitudes, con estándares de contenido y oportunidad", se realiza la publicación y actualización de la información institucional en las diferentes redes sociales de la entidad. Se evidencian 6 piezas para el I Cuatrimestre (1 pieza para el mes de enero, 1 pieza para el mes de febrero, 2 piezas para el mes de marzo y 2 piezas para el mes de abril). 
La evidencia de las publicaciones (links de enlaces a las redes, imagen y breve descripción), se localiza como adjunto en la plataforma Plani en el archivo denominado "Actividad 12 - Publicar y actualizar información institucional"</t>
  </si>
  <si>
    <t>Durante la vigencia 2021, se realizará monitoreo y seguimiento de la actividad a partir del segundo Trimestre y según lo planificado, sin embargo, es importante mencionar: 
Que, de acuerdo con el seguimiento realizado con la subdirección de Fortalecimiento Institucional, el día 15 de enero de 2021 se remitió el formato de necesidades y lo propuesto por la Subdirección de Asuntos Disciplinarios para la ejecución durante la vigencia 2021, tal como se evidencia en los soportes respectivos para ello, adicionalmente también se cuenta con el formato Jep-fr-03-04-recolección de necesidades de capacitación o formación 2021 e incluidas en el plan de capacitación 2021. enviado a la Subdirección de fortalecimiento.</t>
  </si>
  <si>
    <t>De acuerdo con la actividad planteada y el entregable correspondiente a Talleres realizados  para el II y III Cuatrimestre, el área reporta avance del 30% sobre la actividad, se identifica que el reporte realizado es coherente pues el inicio de la actividad es desde el 4 de enero de 2021
- como soporte presenta por correo electrónico que no es el medio dispuesto se encontró  Recolección de necesidades de capacitación o formación con la Subdirección de fortalecimiento
- Formato de recolección de necesidades y capacitación 15 de enero de 2021
Se cuenta con el seguimiento a través de PLANi Adicionalmente, documentos en formato pdf.</t>
  </si>
  <si>
    <t>Se han cargado en la biblioteca de transparencia de la pagina de la JEP los- estados financieros de diciembre 2020, enero, febrero y marzo de 2021 así como los informes de ejecución presupuestal para los mismos periodos, también se cargaron los informes trimestrales de 4T-2020 y 1T-2021</t>
  </si>
  <si>
    <t>Se realizó reunión el 1 de marzo de 2021 con los jefes de las áreas de atención a la ciudadanía de la UBPD, Comisión de la Verdad y con la Unidad de Víctimas, para llevar a cabo la planeación de las Ferias de Atención en territorio. Evidencia 1
Se articularon estas reuniones con el DAFP, el día 5 de marzo de 2021. Evidencia 2
Se elaboró una primera metodología para realización de feria presencial y virtual en Puerto Rico en Caquetá, Alcaldía de Barranca en Guajira, Alcaldía de Villa Pinzón en Putumayo, Alcaldía de San Onofre en Sucre y Alcaldía de Valdivia en Antioquia. Evidencia 3
Se elabora una segunda metodología para participar en dos ferias presencial y virtual lideradas por el DAFP en los territorios previamente predeterminados por la Función Pública, el día 5 de marzo de 2021. Evidencia 4
Participación en la mesa de articulación territorial con los jefes de departamento el 21 de abril de 2021, para dar a conocer las alternativas en cuanto a los espacios de Realización Feria de Servicio al Ciudadano. Evidencia 5
Evidencias: actas, listados de asistencia y presentaciones.</t>
  </si>
  <si>
    <t>La dependencia para este primer seguimiento reporta las gestiones realizadas para la ejecución de la actividad, las cuales corresponden a reuniones con las oficinas de Atención al Ciudadano de la UBPC, Comisión de la Verdad y con la Unidad de Víctimas para planear ferias de atención a la ciudadanía. Así mismo, elaboraron una metodología para la realización de ferias. Las evidencias se encuentran registradas en la plataforma PLANI. Es importante mencionar que está actividad registra metas programadas solo para el tercer y cuarto cuatrimestres.</t>
  </si>
  <si>
    <t>PRIMER CUATRIMESTRE: Se realizó  la actualización de  la matriz de Riesgos de Corrupción y se realizó el primer seguimiento el cual se reportó a la oficina e control interno . Se adjunta la matriz actualizada  y el primer seguimiento reportado a control interno.</t>
  </si>
  <si>
    <t>De acuerdo con la Actividad planteada y los entregables de la matriz actualizada e informes de seguimiento - Realizados, correspondientes para el I cuatrimestre, se identifica que el reporte realizado es coherente con lo programado.
Los soportes en PLANi reflejan el reporte realizado
-   Evaluación riesgos de corrupción III cuatrimestre 2020.xlsx
-matriz Riesgos de corrupción (revisión interna para 2021) 22-01-2021.xlsx
-Seguimiento riesgos de gestión III cuatrimestre 2020 (1).xlsx
-seguimiento Matriz de riesgos de corrupción 2021.primer cuatrimestre.xlsx
para un avance sobre la actividad de un 50%, según lo reportado por el área.</t>
  </si>
  <si>
    <t>PRIMER  CUATRIMESTRE: Se terminaron los documentos de “recomendaciones psicosociales para la realización de entrevistas” y “recomendaciones psicosociales para la realización de eventos presenciales” los cuales se encuentran en revisión. Se adjuntan documentos en PDF</t>
  </si>
  <si>
    <t xml:space="preserve">PRIMER  CUATRIMESTRE: Se  realizo la planeación de la estrategia y se esta costeando su puesta en marcha. Se adjunta documento de avance y acta e reunión </t>
  </si>
  <si>
    <t>El área reporta la realización de uno de los documentos definidos como entregable de la actividad para el primer cuatrimestre. En este sentido su avance porcentual se calcula en un 33% lo cual es acorde a lo programado para el período. 
Como soporte el área incluye en el Sistema PLANi 2 documentos en formato pdf. Así:
1. Informe de reunión de coordinación para cumplimiento de PAC 2021 y 2. Documento técnico interno Estrategia de participación social. 
para un avance sobre la actividad de un 33%, según lo reportado por el área</t>
  </si>
  <si>
    <r>
      <rPr>
        <b/>
        <sz val="10"/>
        <color theme="1"/>
        <rFont val="Palatino Linotype"/>
        <family val="1"/>
      </rPr>
      <t>EVALUACIÓN I LINEA DE DEFENSA:</t>
    </r>
    <r>
      <rPr>
        <sz val="10"/>
        <color theme="1"/>
        <rFont val="Palatino Linotype"/>
        <family val="1"/>
      </rPr>
      <t xml:space="preserve"> Conforme al monitoreo y cargue de evidencias presentadas por parte del proceso en el aplicativo PLANi, se observó avance de la actividad planeada para el tercer cuatrimestre de 2021, al respecto se aportó el documento denominado </t>
    </r>
    <r>
      <rPr>
        <i/>
        <sz val="10"/>
        <color theme="1"/>
        <rFont val="Palatino Linotype"/>
        <family val="1"/>
      </rPr>
      <t>"Anexo - Política de Administración del Riesgo de la Jurisdicción Especial para la Paz - JEP"</t>
    </r>
    <r>
      <rPr>
        <sz val="10"/>
        <color theme="1"/>
        <rFont val="Palatino Linotype"/>
        <family val="1"/>
      </rPr>
      <t xml:space="preserve">, el cual se encuentra en formato word y con control de cambios.  
De acuerdo con lo anterior, se recomienda al proceso continuar con las acciones tendientes al cumplimiento de la actividad programada, consistente en la actualización de la política de administración del riesgo y su posterior presentación al CCSCI y el Órgano de Gobierno para visto bueno y aprobación, respectivamente.
</t>
    </r>
    <r>
      <rPr>
        <b/>
        <sz val="10"/>
        <color theme="1"/>
        <rFont val="Palatino Linotype"/>
        <family val="1"/>
      </rPr>
      <t>EVALUACIÓN II LINEA DE DEFENSA:</t>
    </r>
    <r>
      <rPr>
        <sz val="10"/>
        <color theme="1"/>
        <rFont val="Palatino Linotype"/>
        <family val="1"/>
      </rPr>
      <t xml:space="preserve"> Respecto al seguimiento realizado por la II línea de defensa, este describe en forma breve el análisis del monitoreo y las evidencias aportadas por el proceso, con ello brindando aseguramiento de la información reportada para la evaluación de la III línea de defensa.</t>
    </r>
  </si>
  <si>
    <r>
      <rPr>
        <b/>
        <sz val="10"/>
        <color theme="1"/>
        <rFont val="Palatino Linotype"/>
        <family val="1"/>
      </rPr>
      <t xml:space="preserve">EVALUACIÓN I LINEA DE DEFENSA: </t>
    </r>
    <r>
      <rPr>
        <sz val="10"/>
        <color theme="1"/>
        <rFont val="Palatino Linotype"/>
        <family val="1"/>
      </rPr>
      <t xml:space="preserve">Conforme al monitoreo y cargue de evidencias presentadas por parte del proceso en el aplicativo PLANi, se observó cumplimiento de la actividad planeada para el I cuatrimestre del 2021, toda vez que, se realizó el seguimiento a los riesgos de gestión correspondiente al III cuatrimestre del 2020, para lo cual se aportó el documento en formato excel denominado </t>
    </r>
    <r>
      <rPr>
        <i/>
        <sz val="10"/>
        <color theme="1"/>
        <rFont val="Palatino Linotype"/>
        <family val="1"/>
      </rPr>
      <t>"seguimiento riesgos de gestión III cuatrimestre 2020 versión final"</t>
    </r>
    <r>
      <rPr>
        <sz val="10"/>
        <color theme="1"/>
        <rFont val="Palatino Linotype"/>
        <family val="1"/>
      </rPr>
      <t xml:space="preserve">.
</t>
    </r>
    <r>
      <rPr>
        <b/>
        <sz val="10"/>
        <color theme="1"/>
        <rFont val="Palatino Linotype"/>
        <family val="1"/>
      </rPr>
      <t>EVALUACIÓN II LINEA DE DEFENSA:</t>
    </r>
    <r>
      <rPr>
        <sz val="10"/>
        <color theme="1"/>
        <rFont val="Palatino Linotype"/>
        <family val="1"/>
      </rPr>
      <t xml:space="preserve"> Respecto al seguimiento realizado por la II línea de defensa, este describe en forma breve el análisis del monitoreo y las evidencias aportadas por el proceso, con ello brindando aseguramiento de la información reportada para la evaluación de la III línea de defensa.</t>
    </r>
  </si>
  <si>
    <r>
      <rPr>
        <b/>
        <sz val="10"/>
        <color theme="1"/>
        <rFont val="Palatino Linotype"/>
        <family val="1"/>
      </rPr>
      <t>EVALUACIÓN I LINEA DE DEFENSA:</t>
    </r>
    <r>
      <rPr>
        <sz val="10"/>
        <color theme="1"/>
        <rFont val="Palatino Linotype"/>
        <family val="1"/>
      </rPr>
      <t xml:space="preserve"> Conforme al monitoreo y cargue de evidencias presentadas por parte del proceso en el aplicativo PLANi, se observó cumplimiento de la actividad planeada para el I cuatrimestre del 2021, toda vez que, se llevó a cabo jornada de inducción en el mes de marzo de 2021, para lo cual aportaron listados de asistencia  de las jornadas realizadas los días 11, 12, 17, 18 y 19 de marzo de 2021.
Se recomienda al proceso para los próximos monitoreos aportar un listado de los servidores que se vincularon en el cuatrimestre de 2021, para corrobar su participación con los listados de asistencia. De otra parte, tener en cuenta la recomendación técnica realizada por la Subdirección de Planeación relacionada con la presentación del reporte.
</t>
    </r>
    <r>
      <rPr>
        <b/>
        <sz val="10"/>
        <color theme="1"/>
        <rFont val="Palatino Linotype"/>
        <family val="1"/>
      </rPr>
      <t xml:space="preserve">
EVALUACIÓN II LINEA DE DEFENSA:</t>
    </r>
    <r>
      <rPr>
        <sz val="10"/>
        <color theme="1"/>
        <rFont val="Palatino Linotype"/>
        <family val="1"/>
      </rPr>
      <t xml:space="preserve"> Respecto al seguimiento realizado por la II línea de defensa, este describe en forma breve el análisis del monitoreo y las evidencias aportadas por el proceso, con ello brindando aseguramiento de la información reportada para la evaluación de la III línea de defensa</t>
    </r>
  </si>
  <si>
    <r>
      <rPr>
        <b/>
        <sz val="10"/>
        <color theme="1"/>
        <rFont val="Palatino Linotype"/>
        <family val="1"/>
      </rPr>
      <t>EVALUACIÓN I LINEA DE DEFENSA:</t>
    </r>
    <r>
      <rPr>
        <sz val="10"/>
        <color theme="1"/>
        <rFont val="Palatino Linotype"/>
        <family val="1"/>
      </rPr>
      <t xml:space="preserve"> Conforme al monitoreo y cargue de evidencias por parte del proceso en el aplicativo PLANi, se observa cumplimiento de la meta establecida para el I cuatrimestre de 2021, toda vez que, se suministró como soporte de la actividad planificada, el documento de "DIAGNÓSTICO DE LAS ACTIVIDADES DE LA RENDICIÓN DE CUENTAS 2020" en el cual se generó valoración de la rendición de cuentas 2020 narra la realización del diálogo de rendición de cuentas llevado a cabo el 11 de diciembre de 2020 en Villavicencio, Meta, con los diferentes grupos de interés, donde se trató la gestión de la JEP, se identificaron fortalezas y debilidades de la Estrategia de rendición de cuentas desplegada en 2020, identificando áreas de oportunidad y proponiendo mediante ejes problematicos acciones de mejora
</t>
    </r>
    <r>
      <rPr>
        <b/>
        <sz val="10"/>
        <color theme="1"/>
        <rFont val="Palatino Linotype"/>
        <family val="1"/>
      </rPr>
      <t xml:space="preserve">EVALUACIÓN II LINEA DE DEFENSA: </t>
    </r>
    <r>
      <rPr>
        <sz val="10"/>
        <color theme="1"/>
        <rFont val="Palatino Linotype"/>
        <family val="1"/>
      </rPr>
      <t>Respecto del seguimiento realizado por la II línea de defensa, presenta el detalle del cumplimiento de la meta establecida, soportado a través del entregable cargado como evidencia en el III cuatrimestre de 2020 y con ello brinda aseguramiento de la información reportada por el proceso para la evaluación de la III línea de defensa.</t>
    </r>
  </si>
  <si>
    <t>Teniendo en cuenta la fecha de inicio de la actividad, No Aplica evaluación por parte de la SCI.</t>
  </si>
  <si>
    <r>
      <rPr>
        <b/>
        <sz val="10"/>
        <rFont val="Palatino Linotype"/>
        <family val="1"/>
      </rPr>
      <t xml:space="preserve">EVALUACIÓN I LÍNEA DE DEFENSA: </t>
    </r>
    <r>
      <rPr>
        <sz val="10"/>
        <rFont val="Palatino Linotype"/>
        <family val="1"/>
      </rPr>
      <t>Conforme al monitoreo realizado por la Relatoría y las evidencias suministradas en el aplicativo PLANi, se observa cumplimiento de la actividad planificada para el I cuatrimestre, toda vez que, se aportó el documento en excel titulado "</t>
    </r>
    <r>
      <rPr>
        <i/>
        <sz val="10"/>
        <rFont val="Palatino Linotype"/>
        <family val="1"/>
      </rPr>
      <t>Matriz_Decisiones publicadas</t>
    </r>
    <r>
      <rPr>
        <sz val="10"/>
        <rFont val="Palatino Linotype"/>
        <family val="1"/>
      </rPr>
      <t xml:space="preserve">", en la cual se observa el listado de las 1385 decisiones de la JEP  publicadas durante el I Cuatrimestre de 2021, que incluye información de identificación  de las mismas (nombre, sala o sección, tipo de documento y fecha de publicación), así como el enlace para consulta.
</t>
    </r>
    <r>
      <rPr>
        <b/>
        <sz val="10"/>
        <rFont val="Palatino Linotype"/>
        <family val="1"/>
      </rPr>
      <t>EVALUACIÓN II LÍNEA DE DEFENSA:</t>
    </r>
    <r>
      <rPr>
        <sz val="10"/>
        <rFont val="Palatino Linotype"/>
        <family val="1"/>
      </rPr>
      <t xml:space="preserve"> Respecto del seguimiento realizado por la II línea de defensa, presenta análisis del resultado del monitoreo y las evidencias suministradas,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</si>
  <si>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realizado por la UIA y las evidencias suministradas en el aplicativo PLANi, se observa cumplimiento de la actividad planificada para el cuatrimestre, toda vez que, se aportó como soporte el archivo word titulaldo "</t>
    </r>
    <r>
      <rPr>
        <i/>
        <sz val="10"/>
        <rFont val="Palatino Linotype"/>
        <family val="1"/>
      </rPr>
      <t>DOCUMENTO TÉCNICO INTERNO ESTRATEGIA DE PARTICIPACIÓN SOCIAL</t>
    </r>
    <r>
      <rPr>
        <sz val="10"/>
        <rFont val="Palatino Linotype"/>
        <family val="1"/>
      </rPr>
      <t xml:space="preserve">", en el cual se definieron las cuatro fases de la estrategia, así: i) Diseño y estructuración, ii) Socialización y participación, iii) Consolidación y, iv) Divulgación y Adopción. Adiconalmente se allegó el informe de reunión de coordinación para cumplimiento del PAAC 2021, realizada el 21 de abril de 2021.
</t>
    </r>
    <r>
      <rPr>
        <b/>
        <sz val="10"/>
        <rFont val="Palatino Linotype"/>
        <family val="1"/>
      </rPr>
      <t>EVALUACIÓN II LÍNEA DE DEFENSA</t>
    </r>
    <r>
      <rPr>
        <sz val="10"/>
        <rFont val="Palatino Linotype"/>
        <family val="1"/>
      </rPr>
      <t>: Respecto del seguimiento realizado por la II línea de defensa, presenta análisis del resultado del monitoreo y las evidencias suministradas, con ello brindando aseguramiento de la información reportada por el proceso para la evaluación de la III línea de defensa.</t>
    </r>
  </si>
  <si>
    <r>
      <rPr>
        <b/>
        <sz val="10"/>
        <rFont val="Palatino Linotype"/>
        <family val="1"/>
      </rPr>
      <t xml:space="preserve">EVALUACIÓN I LÍNEA DE DEFENSA: </t>
    </r>
    <r>
      <rPr>
        <sz val="10"/>
        <rFont val="Palatino Linotype"/>
        <family val="1"/>
      </rPr>
      <t xml:space="preserve">Conforme al monitoreo y cargue de evidencias por parte del proceso en el aplicativo PLANi, se observa el cumplimiento de la actividad planificada para el primer cuatrimestre de 2021, toda vez que, se evidencian 9 informes presentados y publicados en página web en el botón de transparencia, así:
i) 4 informes de ejecución presupuestal (a 31/12/2020, a 31/01/2021, a 28/02/2021, a 31/03/2021)
ii) 3 informes financieros y contables (a 31/12/2020, a 31/01/2021, a 28/02/2021)
iii) 2 informes financieros trimestrales (4T-2020 y 1T 2021)
</t>
    </r>
    <r>
      <rPr>
        <b/>
        <sz val="10"/>
        <rFont val="Palatino Linotype"/>
        <family val="1"/>
      </rPr>
      <t xml:space="preserve">EVALUACIÓN II LÍNEA DE DEFENSA: </t>
    </r>
    <r>
      <rPr>
        <sz val="10"/>
        <rFont val="Palatino Linotype"/>
        <family val="1"/>
      </rPr>
      <t xml:space="preserve">Respecto del seguimiento realizado por la II línea de defensa se evidencia una descripcion breve del monitoreo realizado por el proceso, con ello brindando aseguramiento de la información reportadapor el proceso para la evaluación de la III línea de dfensa. </t>
    </r>
  </si>
  <si>
    <r>
      <rPr>
        <b/>
        <sz val="10"/>
        <rFont val="Palatino Linotype"/>
        <family val="1"/>
      </rPr>
      <t xml:space="preserve">EVALUACIÓN I LÍNEA DE DEFENSA: </t>
    </r>
    <r>
      <rPr>
        <sz val="10"/>
        <rFont val="Palatino Linotype"/>
        <family val="1"/>
      </rPr>
      <t xml:space="preserve">Conforme al monitoreo y cargue de evidencias por parte del proceso en el aplicativo PLANi, se observa avance de la actividad planificada para el II y III cuatrimestre de 2021, toda vez que, se evidencian 5 archivos que soportan la realización reuniones y metodologías, así:
i) reunión del 01/03/2021 con los jefes de las áreas de atención a la ciudadanía de la UBPD, Comisión de la Verdad y con la Unidad de Víctimas, para llevar a cabo la planeación de las Ferias de Atención en territorio.
ii) reunión del 05/03/2021 "Segunda sesión de Planeación Feria al Ciudadano. Entidades que participarán y Selección del municipio".  
iii) documento Word "Propuesta feria de servicio al ciudadano- formato mixto"
iv) documento Word "Formato mixto, presencial y virtual con entidades del sistema o participar en las ferias de servicio al ciudadano desarrolladas por el departamento administrativo de la funcion publica (DAFP)".
v) presentación "Propuesta ferias de servicio al ciudadano 2021".
</t>
    </r>
    <r>
      <rPr>
        <b/>
        <sz val="10"/>
        <rFont val="Palatino Linotype"/>
        <family val="1"/>
      </rPr>
      <t xml:space="preserve">EVALUACIÓN II LÍNEA DE DEFENSA: </t>
    </r>
    <r>
      <rPr>
        <sz val="10"/>
        <rFont val="Palatino Linotype"/>
        <family val="1"/>
      </rPr>
      <t xml:space="preserve">Respecto del seguimiento realizado por la II línea de defensa se evidencia una descripcion breve del monitoreo realizado por el proceso y las evidencias suministradas, con ello brindando aseguramiento de la información reportada por el proceso para la evaluación de la III línea de dfensa. </t>
    </r>
  </si>
  <si>
    <t>Teniendo en cuenta la fecha de inicio de la actividad, No Aplica evaluación por parte de la SCI.
Sin embargo, el proceso aportó un documento PDF en el sistema PLANi en el cual informa que la actividad se encuentra planificada para cumplimiento en el II cuatrimestre del 2021.</t>
  </si>
  <si>
    <t xml:space="preserve">Teniendo en cuenta la fecha de inicio de la actividad, No Aplica evaluación por parte de la SCI.
Sin embargo, el proceso aportó un documento PDF en el sistema PLANi que relaciona acta de reunión del 21 de abril del 2021 del Comité de Rendición de cuentas en la cual se definió el calendario establecido para la vigencia 2021 en el marco del cumplimiento a la rendición de cuentas de la Jurisdicción Especial para la Paz y los ajustes realizados a la programación inicial quedando de la siguiente manera:
* 1ra Rendición de Cuentas: 28 de mayo del 2021.
* 2da Rendición de Cuentas: 30 de agosto del 2021.
* 3ra Rendición de Cuentas: 10 de diciembre del 2021. 
</t>
  </si>
  <si>
    <r>
      <rPr>
        <b/>
        <sz val="10"/>
        <color theme="1"/>
        <rFont val="Palatino Linotype"/>
        <family val="1"/>
      </rPr>
      <t xml:space="preserve">EVALUACIÓN I LINEA DE DEFENSA: </t>
    </r>
    <r>
      <rPr>
        <sz val="10"/>
        <color theme="1"/>
        <rFont val="Palatino Linotype"/>
        <family val="1"/>
      </rPr>
      <t xml:space="preserve">Conforme al monitoreo y cargue de evidencias presentadas por parte del proceso, se observó el cumplimiento de la meta establecida para el I cuatrimestre del 2021 en la herramienta PLANi, toda vez que se observó documento en formato PDF que contiene la captura del micrositio para la participación ciudadana de los diálogos de la Secretaria Ejecutiva de la JEP. Así mismo, se anexa el link del sitio https://www.jep.gov.co/Paginas/rendicion2021.aspx, en este enlace se encuentra la programación de la rendición de cuentas para la vigencia 2021, una encuesta de opinión y comentarios, entre otra información de interés.
</t>
    </r>
    <r>
      <rPr>
        <b/>
        <sz val="10"/>
        <color theme="1"/>
        <rFont val="Palatino Linotype"/>
        <family val="1"/>
      </rPr>
      <t xml:space="preserve">EVALUACIÓN II LINEA DE DEFENSA: </t>
    </r>
    <r>
      <rPr>
        <sz val="10"/>
        <color theme="1"/>
        <rFont val="Palatino Linotype"/>
        <family val="1"/>
      </rPr>
      <t>Respecto al seguimiento realizado por la II línea de defensa, este describe en forma breve el análisis del monitoreo y las evidencias aportadas por el proceso, con ello brindando aseguramiento de la información reportada para la evaluación de la III línea de defensa. No obstante, se recomienda ampliar el seguimiento ampliando el análisis cualitativo respecto a las evidencias aportadas por el proceso.</t>
    </r>
  </si>
  <si>
    <t>Teniendo en cuenta la fecha de inicio de la actividad, No Aplica evaluación por parte de la SCI.
Sin embargo, el proceso aportó un documento PDF en el sistema PLANi que relaciona acta de reunión del 21 de abril del 2021 del Comité de Rendición de cuentas en la cual se definió en el punto 2. la descripción detallada de las piezas comunicativas a implementar en el marco de la rendición de cuentas.</t>
  </si>
  <si>
    <r>
      <rPr>
        <b/>
        <sz val="10"/>
        <color theme="1"/>
        <rFont val="Palatino Linotype"/>
        <family val="1"/>
      </rPr>
      <t>EVALUACIÓN I LINEA DE DEFENSA:</t>
    </r>
    <r>
      <rPr>
        <sz val="10"/>
        <color theme="1"/>
        <rFont val="Palatino Linotype"/>
        <family val="1"/>
      </rPr>
      <t xml:space="preserve"> Conforme al monitoreo y cargue de evidencias presentadas por el proceso, se observó un cumplimiento de la meta establecida en la herramienta PLANi para el I cuatrimestre del 2021, toda vez que, se evidenció un documento en formato pdf que contiene la relación mensual, descripción detallada y enlaces (links) de las publicaciones institucionales realizadas en las redes sociales de la Jurisdicción Especial para la Paz, así: 
</t>
    </r>
    <r>
      <rPr>
        <b/>
        <sz val="10"/>
        <color theme="1"/>
        <rFont val="Palatino Linotype"/>
        <family val="1"/>
      </rPr>
      <t>Enero</t>
    </r>
    <r>
      <rPr>
        <sz val="10"/>
        <color theme="1"/>
        <rFont val="Palatino Linotype"/>
        <family val="1"/>
      </rPr>
      <t xml:space="preserve">: (1) Pieza informativa sobre atención presencial al ciudadano, según lo dispuesto por la Alcaldía Mayor de Bogotá. 
</t>
    </r>
    <r>
      <rPr>
        <b/>
        <sz val="10"/>
        <color theme="1"/>
        <rFont val="Palatino Linotype"/>
        <family val="1"/>
      </rPr>
      <t>Febrero</t>
    </r>
    <r>
      <rPr>
        <sz val="10"/>
        <color theme="1"/>
        <rFont val="Palatino Linotype"/>
        <family val="1"/>
      </rPr>
      <t xml:space="preserve">: (1) Noticiero informativo semanal “LA JEP AL DÍA”.
</t>
    </r>
    <r>
      <rPr>
        <b/>
        <sz val="10"/>
        <color theme="1"/>
        <rFont val="Palatino Linotype"/>
        <family val="1"/>
      </rPr>
      <t xml:space="preserve">Marzo: </t>
    </r>
    <r>
      <rPr>
        <sz val="10"/>
        <color theme="1"/>
        <rFont val="Palatino Linotype"/>
        <family val="1"/>
      </rPr>
      <t xml:space="preserve">(1) Pieza informativa a la ciudadanía invitando a acreditarse en el caso 02 y un (1) video animado publicado en Facebook.
</t>
    </r>
    <r>
      <rPr>
        <b/>
        <sz val="10"/>
        <color theme="1"/>
        <rFont val="Palatino Linotype"/>
        <family val="1"/>
      </rPr>
      <t>Abril:</t>
    </r>
    <r>
      <rPr>
        <sz val="10"/>
        <color theme="1"/>
        <rFont val="Palatino Linotype"/>
        <family val="1"/>
      </rPr>
      <t xml:space="preserve"> (1) Pieza ¿Cómo participar en la JEP? y una (1) Pieza informativa sobre los canales dispuestos por la JEP.
</t>
    </r>
    <r>
      <rPr>
        <b/>
        <sz val="10"/>
        <color theme="1"/>
        <rFont val="Palatino Linotype"/>
        <family val="1"/>
      </rPr>
      <t>EVALUACIÓN II LINEA DE DEFENSA</t>
    </r>
    <r>
      <rPr>
        <sz val="10"/>
        <color theme="1"/>
        <rFont val="Palatino Linotype"/>
        <family val="1"/>
      </rPr>
      <t>: Respecto al seguimiento realizado por la II línea de defensa, este describe en forma breve el análisis del monitoreo y las evidencias aportadas por el proceso, con ello brindando aseguramiento de la información reportada para la evaluación de la III línea de defensa.</t>
    </r>
  </si>
  <si>
    <r>
      <rPr>
        <b/>
        <sz val="10"/>
        <color theme="1"/>
        <rFont val="Palatino Linotype"/>
        <family val="1"/>
      </rPr>
      <t>EVALUACIÓN I LINEA DE DEFENSA</t>
    </r>
    <r>
      <rPr>
        <sz val="10"/>
        <color theme="1"/>
        <rFont val="Palatino Linotype"/>
        <family val="1"/>
      </rPr>
      <t>: Conforme al monitoreo y cargue de evidencias presentadas por el proceso, se observó un cumplimiento parcial de la meta establecida en la herramienta PLANi para el I cuatrimestre del 2021, toda vez que, se evidenció un documento en formato pdf que contiene los link de acceso, pantallazos de la publicación y una breve descripción de treinta y tres (33) publicaciones realizadas  en la página web de la Jurisdicción Especial para la Paz con información de interés para la ciudadanía, sin embargo, es preciso mencionar que treinta y uno (31) corresponden a publicaciones fechadas en los meses entre enero y abril del 2021 y dos (2) No.</t>
    </r>
    <r>
      <rPr>
        <i/>
        <sz val="10"/>
        <color theme="1"/>
        <rFont val="Palatino Linotype"/>
        <family val="1"/>
      </rPr>
      <t xml:space="preserve"> 32) La JEP recibe informe de la Asociación de Víctimas Unidas del municipio de Granada, Antioquia y </t>
    </r>
    <r>
      <rPr>
        <sz val="10"/>
        <color theme="1"/>
        <rFont val="Palatino Linotype"/>
        <family val="1"/>
      </rPr>
      <t>No.</t>
    </r>
    <r>
      <rPr>
        <i/>
        <sz val="10"/>
        <color theme="1"/>
        <rFont val="Palatino Linotype"/>
        <family val="1"/>
      </rPr>
      <t xml:space="preserve"> 33) La JEP recibe la versión voluntaria del general (r) Leonardo Alfonso Barrero Gordillo </t>
    </r>
    <r>
      <rPr>
        <sz val="10"/>
        <color theme="1"/>
        <rFont val="Palatino Linotype"/>
        <family val="1"/>
      </rPr>
      <t xml:space="preserve">presentan fechas del 1 y 3 de mayo del 2021 para un total de 31 documentos publicados en el I cuatrimestre del 2021.
De otra parte, se solicitó por correo electrónico el 11 de mayo del 2021 aclaración a la Subdirección de Comunicaciones, respecto de las dos publicaciones que no correspondían al cuatrimestre evaluado, de lo cual el proceso informó: </t>
    </r>
    <r>
      <rPr>
        <i/>
        <sz val="10"/>
        <color theme="1"/>
        <rFont val="Palatino Linotype"/>
        <family val="1"/>
      </rPr>
      <t>“permito aclarar que debido a un error en la inclusión de las evidencias (…) se incluyeron dos ítems no correspondientes con el requerimiento del I Cuatrimestre. El valor absoluto cumplido para la meta del I Cuatrimestre efectivamente es de 33 Documentos”</t>
    </r>
    <r>
      <rPr>
        <sz val="10"/>
        <color theme="1"/>
        <rFont val="Palatino Linotype"/>
        <family val="1"/>
      </rPr>
      <t xml:space="preserve">, por lo anterior, el proceso suministró nueva evidencia correspondiente al I cuatrimestre evaluado en la cual se pudo verificar un total de 33 publicaciones para el I cuatrimestre del 2021.
</t>
    </r>
    <r>
      <rPr>
        <b/>
        <sz val="10"/>
        <color theme="1"/>
        <rFont val="Palatino Linotype"/>
        <family val="1"/>
      </rPr>
      <t>EVALUACIÓN II LINEA DE DEFENSA:</t>
    </r>
    <r>
      <rPr>
        <sz val="10"/>
        <color theme="1"/>
        <rFont val="Palatino Linotype"/>
        <family val="1"/>
      </rPr>
      <t xml:space="preserve"> Respecto al seguimiento realizado por la II línea de defensa, este describe en forma breve el análisis del monitoreo y las evidencias aportadas por el proceso. No obstante, se recomienda ampliar el seguimiento ampliando el análisis cualitativo respecto a las evidencias aportadas por el proceso y su respectivo cumplimiento frente a la actividad planificada.</t>
    </r>
  </si>
  <si>
    <r>
      <rPr>
        <b/>
        <sz val="10"/>
        <color theme="1"/>
        <rFont val="Palatino Linotype"/>
        <family val="1"/>
      </rPr>
      <t>EVALUACIÓN I LÍNEA DE DEFENSA:</t>
    </r>
    <r>
      <rPr>
        <sz val="10"/>
        <color theme="1"/>
        <rFont val="Palatino Linotype"/>
        <family val="1"/>
      </rPr>
      <t xml:space="preserve"> Conforme al monitoreo y cargue de evidencias por parte del proceso, se observó cumplimiento de la actividad planificada para el I cuatrimestre del 2021, así:
</t>
    </r>
    <r>
      <rPr>
        <b/>
        <sz val="10"/>
        <color theme="1"/>
        <rFont val="Palatino Linotype"/>
        <family val="1"/>
      </rPr>
      <t xml:space="preserve">Riesgos de Gestión: </t>
    </r>
    <r>
      <rPr>
        <sz val="10"/>
        <color theme="1"/>
        <rFont val="Palatino Linotype"/>
        <family val="1"/>
      </rPr>
      <t xml:space="preserve">El proceso aportó documento en formato PDF con la evaluación realizada a la matriz de riesgos de gestión de la JEP correspondiente al III cuatrimestre del 2020 de acuerdo con lo reportado por la I y II línea de defensa, esta se encuentra publicada en el botón del sistema de control interno de la página web de la Jurisdicción Especial para la Paz. </t>
    </r>
    <r>
      <rPr>
        <i/>
        <sz val="10"/>
        <color theme="1"/>
        <rFont val="Palatino Linotype"/>
        <family val="1"/>
      </rPr>
      <t xml:space="preserve">https://www.jep.gov.co/Control%20interno/Evaluaci%C3%B3n%20Riesgos%20de%20Gesti%C3%B3n%20III%20Cuatrimestre%20de%202020.pdf?csf=1&amp;e=6des8V
</t>
    </r>
    <r>
      <rPr>
        <b/>
        <sz val="10"/>
        <color theme="1"/>
        <rFont val="Palatino Linotype"/>
        <family val="1"/>
      </rPr>
      <t xml:space="preserve">
Riesgos de Corrupción: </t>
    </r>
    <r>
      <rPr>
        <sz val="10"/>
        <color theme="1"/>
        <rFont val="Palatino Linotype"/>
        <family val="1"/>
      </rPr>
      <t xml:space="preserve">El proceso aportó documento en formato PDF con la respectiva evaluación realizada por parte de la Subdirección de Control Interno tanto de los controles definidos en la matriz como a los planes de acción mediante el análisis de las evidencias y lo reportado por la I línea de defensa. La evaluación se encuentra publicada en el botón sistema de control interno de la página web de la Jurisdicción Especial para la Paz. </t>
    </r>
    <r>
      <rPr>
        <i/>
        <sz val="10"/>
        <color theme="1"/>
        <rFont val="Palatino Linotype"/>
        <family val="1"/>
      </rPr>
      <t xml:space="preserve">https://www.jep.gov.co/Control%20interno/Evaluaci%C3%B3n%20riesgos%20de%20corrupci%C3%B3n%20III%20cuatrimestre%202020.pdf
</t>
    </r>
    <r>
      <rPr>
        <sz val="10"/>
        <color theme="1"/>
        <rFont val="Palatino Linotype"/>
        <family val="1"/>
      </rPr>
      <t xml:space="preserve">
</t>
    </r>
    <r>
      <rPr>
        <b/>
        <sz val="10"/>
        <color theme="1"/>
        <rFont val="Palatino Linotype"/>
        <family val="1"/>
      </rPr>
      <t>EVALUACIÓN II LÍNEA DE DEFENSA:</t>
    </r>
    <r>
      <rPr>
        <sz val="10"/>
        <color theme="1"/>
        <rFont val="Palatino Linotype"/>
        <family val="1"/>
      </rPr>
      <t xml:space="preserve"> Respecto del seguimiento realizado por la II línea de defensa, presenta análisis del resultado del monitoreo y las evidencias suministradas, con ello brindando aseguramiento de la información reportada por el proceso para la evaluación de la III línea de defensa.</t>
    </r>
  </si>
  <si>
    <r>
      <rPr>
        <b/>
        <sz val="10"/>
        <color theme="1"/>
        <rFont val="Palatino Linotype"/>
        <family val="1"/>
      </rPr>
      <t>EVALUACIÓN I LÍNEA DE DEFENSA:</t>
    </r>
    <r>
      <rPr>
        <sz val="10"/>
        <color theme="1"/>
        <rFont val="Palatino Linotype"/>
        <family val="1"/>
      </rPr>
      <t xml:space="preserve"> Conforme al monitoreo y cargue de evidencias por parte del proceso, se observó cumplimiento de la actividad planificada para el I cuatrimestre del 2021, toda vez que, se anexa documento en formato pdf que contiene la comunicación del informe de evaluación al trámite de las PQRSDF II Semestre de 2020, en la cual se evidencia que la Subdirección de Control Interno llevó a cabo la verificación de la existencia y aplicación de los parámetros básicos para la gestión de las peticiones, quejas, reclamos, sugerencias, denuncias y felicitaciones - PQRSDF en la entidad, durante el periodo comprendido entre el 1º de julio y el 31 de diciembre de 2020, fundamentado en el análisis de la información y documentación existente, puesta a disposición de la SCI por el Departamento de Atención al Ciudadano responsable de la atención de las PQRSDF en la JEP. 
Así mismo, se socializó a la Secretaria Ejecutiva mediante No. de oficio : 202103005181 de fecha 08 de abril de 2021 y se encuentra publicado en la página web de la Jurisdicción Especial para la Paz en el enlace:  </t>
    </r>
    <r>
      <rPr>
        <i/>
        <sz val="10"/>
        <color theme="1"/>
        <rFont val="Palatino Linotype"/>
        <family val="1"/>
      </rPr>
      <t>https://plani.jep.gov.co/files/proyectos/pl_avance_538/Informe%20de%20Evaluaci%C3%B3n%20al%20Tr%C3%A1mite%20y%20Atenci%C3%B3n%20de%20las%20PQSDF%20-%20II%20Semestre%202020.pdf</t>
    </r>
    <r>
      <rPr>
        <sz val="10"/>
        <color theme="1"/>
        <rFont val="Palatino Linotype"/>
        <family val="1"/>
      </rPr>
      <t xml:space="preserve">
</t>
    </r>
    <r>
      <rPr>
        <b/>
        <sz val="10"/>
        <color theme="1"/>
        <rFont val="Palatino Linotype"/>
        <family val="1"/>
      </rPr>
      <t xml:space="preserve">EVALUACIÓN II LÍNEA DE DEFENSA: </t>
    </r>
    <r>
      <rPr>
        <sz val="10"/>
        <color theme="1"/>
        <rFont val="Palatino Linotype"/>
        <family val="1"/>
      </rPr>
      <t>Respecto del seguimiento realizado por la II línea de defensa, presenta análisis del resultado del monitoreo y las evidencias suministradas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</si>
  <si>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y cargue de evidencias por parte del proceso, se observó la ejecución de acciones orientadas al cumplimiento de la actividad planificada para el II y III cuatrimestre de 2021, toda vez que, se anexa correo electrónico del 15/01/2021 a través del cual la Subdirección de Asuntos Disciplinarios remite a la Subdirección de Fortalecimiento Institucional el Formato JEP- FR-03-04 Recolección de Capacitación o Formación, en el cual se señalan las necesidades de formación o capacitación para el personal de la Subdirección de Asuntos Disciplinarios.
</t>
    </r>
    <r>
      <rPr>
        <b/>
        <sz val="10"/>
        <rFont val="Palatino Linotype"/>
        <family val="1"/>
      </rPr>
      <t xml:space="preserve">EVALUACIÓN II LÍNEA DE DEFENSA: </t>
    </r>
    <r>
      <rPr>
        <sz val="10"/>
        <rFont val="Palatino Linotype"/>
        <family val="1"/>
      </rPr>
      <t>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</si>
  <si>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realizado por la UIA y las evidencias suministradas, se observó cumplimiento de la actividad planificada para el I cuatrimestre del 2021, toda vez que, se presentó:
i) Matriz actualizada de los riesgos de corrupción de la UIA del proceso Soporte para la Administración de Justicia correspondiente a la vigencia 2021 (3 riesgos). 
ii) Matriz de seguimiento a los riesgos de corrupción de la UIA con los monitoreos respectivos para el I cuatrimestre del 2021, cumpliendo así con la realización del monitoreo a los controles y planes de acción establecidos.  
iii) Matriz con la evaluación a los riesgos de corrupción III cuatrimestre del 2020.
Sin embargo, se recomienda ampliar el reporte del monitoreo en consecuencia con las evidencias aportadas, toda vez que, este no menciona a qué periodo o vigencia corresponden dichas matrices y así mismo, remitir los entregables, teniendo en cuenta que, se aportó la matriz con el seguimiento a los riesgos de gestión III cuatrimestre del 2020, no obstante, la actividad se encuentra planificada en el marco de los riesgos de corrupción.
</t>
    </r>
    <r>
      <rPr>
        <b/>
        <sz val="10"/>
        <rFont val="Palatino Linotype"/>
        <family val="1"/>
      </rPr>
      <t>EVALUACIÓN II LÍNEA DE DEFENSA:</t>
    </r>
    <r>
      <rPr>
        <sz val="10"/>
        <rFont val="Palatino Linotype"/>
        <family val="1"/>
      </rPr>
      <t xml:space="preserve"> Respecto del seguimiento realizado por la II línea de defensa, presenta análisis del resultado del monitoreo y las evidencias suministradas, sin embargo, se sugiere realizar las recomendaciones pertinentes en relación con los entregables suministrados por la UIA en el marco de la actividad planificada.</t>
    </r>
  </si>
  <si>
    <r>
      <rPr>
        <b/>
        <sz val="10"/>
        <color theme="1"/>
        <rFont val="Palatino Linotype"/>
        <family val="1"/>
      </rPr>
      <t xml:space="preserve">EVALUACIÓN PRIMERA LÍNEA DE DEFENSA: </t>
    </r>
    <r>
      <rPr>
        <sz val="10"/>
        <color theme="1"/>
        <rFont val="Palatino Linotype"/>
        <family val="1"/>
      </rPr>
      <t xml:space="preserve">Conforme al monitoreo y cargue de evidencias por parte del proceso en el aplicativo PLANi, se observa avance de la actividad establecida para cumplimiento en el II cuatrimestre de 2021, toda vez que, se suministró el documento denominado "Estrategia de Rendición de Cuentas" de febrero de 2021 mediante el cual, se avanza en la formulación de la estrategia de rendición de cuentas de la entidad, entregable que está programado para el siguiente cuatrimestre y que según informa el proceso </t>
    </r>
    <r>
      <rPr>
        <i/>
        <sz val="10"/>
        <color theme="1"/>
        <rFont val="Palatino Linotype"/>
        <family val="1"/>
      </rPr>
      <t>"se encuentra en revisión interna para la presentación ante el Comité de Gestión en el II trimestre de 2021"</t>
    </r>
    <r>
      <rPr>
        <sz val="10"/>
        <color theme="1"/>
        <rFont val="Palatino Linotype"/>
        <family val="1"/>
      </rPr>
      <t xml:space="preserve">.
</t>
    </r>
    <r>
      <rPr>
        <b/>
        <sz val="10"/>
        <color theme="1"/>
        <rFont val="Palatino Linotype"/>
        <family val="1"/>
      </rPr>
      <t xml:space="preserve">
EVALUACIÓN II LÍNEA DE DEFENSA:</t>
    </r>
    <r>
      <rPr>
        <sz val="10"/>
        <color theme="1"/>
        <rFont val="Palatino Linotype"/>
        <family val="1"/>
      </rPr>
      <t xml:space="preserve"> Respecto del seguimiento realizado por la II línea de defensa, presenta análisis del resultado del monitoreo y las evidencias suministradas con ello brindando aseguramiento de la información reportada por el proceso para la evaluación de la III línea de defensa.</t>
    </r>
  </si>
  <si>
    <r>
      <rPr>
        <b/>
        <sz val="10"/>
        <rFont val="Palatino Linotype"/>
        <family val="1"/>
      </rPr>
      <t>EVALUACIÓN I LÍNEA DE DEFENSA:</t>
    </r>
    <r>
      <rPr>
        <sz val="10"/>
        <rFont val="Palatino Linotype"/>
        <family val="1"/>
      </rPr>
      <t xml:space="preserve"> Conforme al monitoreo realizado por la UIA y las evidencias suministradas en el aplicativo PLANi, se observa avance en el cumplimiento de la actividad planificada para el II y III cuatrimestre de 2021, toda vez que, la UIA manifiesta que se terminaron los documentos de “</t>
    </r>
    <r>
      <rPr>
        <i/>
        <sz val="10"/>
        <rFont val="Palatino Linotype"/>
        <family val="1"/>
      </rPr>
      <t>recomendaciones psicosociales para la realización de entrevistas</t>
    </r>
    <r>
      <rPr>
        <sz val="10"/>
        <rFont val="Palatino Linotype"/>
        <family val="1"/>
      </rPr>
      <t>” y “</t>
    </r>
    <r>
      <rPr>
        <i/>
        <sz val="10"/>
        <rFont val="Palatino Linotype"/>
        <family val="1"/>
      </rPr>
      <t>recomendaciones psicosociales para la realización de eventos presenciales</t>
    </r>
    <r>
      <rPr>
        <sz val="10"/>
        <rFont val="Palatino Linotype"/>
        <family val="1"/>
      </rPr>
      <t xml:space="preserve">”y que los mismos se encuentran en revisión. Como soporte de lo anterior, se aportó en PDF los documentos titulados i) Recomendaciones psicosociales para la realización de eventos con víctimas y ii) Documento técnico interno estrategia de participación social". 
Es preciso aclarar que, la actividad tiene como fecha de inicio el 1 de julio de 2021, por lo tanto, no aplicaba el reporte del monitoreo para este periodo. 
</t>
    </r>
    <r>
      <rPr>
        <b/>
        <sz val="10"/>
        <rFont val="Palatino Linotype"/>
        <family val="1"/>
      </rPr>
      <t>EVALUACIÓN II LÍNEA DE DEFENSA</t>
    </r>
    <r>
      <rPr>
        <sz val="10"/>
        <rFont val="Palatino Linotype"/>
        <family val="1"/>
      </rPr>
      <t>:  Respecto del seguimiento realizado por la II línea de defensa, presenta análisis del resultado del monitoreo y las evidencias suministradas, con ello brindando aseguramiento de la información reportada por el proceso para la evaluación de la III línea de defensa.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</si>
</sst>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quot;$&quot;* #,##0_-;\-&quot;$&quot;* #,##0_-;_-&quot;$&quot;* &quot;-&quot;_-;_-@_-"/>
    <numFmt numFmtId="166" formatCode="_-&quot;$&quot;* #,##0.00_-;\-&quot;$&quot;* #,##0.00_-;_-&quot;$&quot;* &quot;-&quot;??_-;_-@_-"/>
    <numFmt numFmtId="167" formatCode="d/mm/yyyy;@"/>
    <numFmt numFmtId="168" formatCode="0.0%"/>
    <numFmt numFmtId="169" formatCode="_(* #,##0_);_(* \(#,##0\);_(* &quot;-&quot;_);_(@_)"/>
    <numFmt numFmtId="170" formatCode="_-* #,##0_-;\-* #,##0_-;_-* &quot;-&quot;??_-;_-@_-"/>
  </numFmts>
  <fonts count="31" x14ac:knownFonts="1">
    <font>
      <sz val="11"/>
      <color theme="1"/>
      <name val="Calibri"/>
      <family val="2"/>
      <scheme val="minor"/>
    </font>
    <font>
      <sz val="11"/>
      <color theme="1"/>
      <name val="Calibri"/>
      <family val="2"/>
      <scheme val="minor"/>
    </font>
    <font>
      <sz val="11"/>
      <name val="Arial"/>
      <family val="2"/>
    </font>
    <font>
      <b/>
      <sz val="11"/>
      <name val="Arial"/>
      <family val="2"/>
    </font>
    <font>
      <b/>
      <i/>
      <sz val="11"/>
      <name val="Arial"/>
      <family val="2"/>
    </font>
    <font>
      <b/>
      <i/>
      <sz val="10"/>
      <name val="Arial"/>
      <family val="2"/>
    </font>
    <font>
      <sz val="9"/>
      <name val="Arial"/>
      <family val="2"/>
    </font>
    <font>
      <b/>
      <sz val="10"/>
      <name val="Arial"/>
      <family val="2"/>
    </font>
    <font>
      <sz val="10"/>
      <name val="Arial"/>
      <family val="2"/>
    </font>
    <font>
      <b/>
      <sz val="9"/>
      <name val="Arial"/>
      <family val="2"/>
    </font>
    <font>
      <u/>
      <sz val="10"/>
      <color indexed="12"/>
      <name val="Arial"/>
      <family val="2"/>
    </font>
    <font>
      <sz val="10"/>
      <color theme="1"/>
      <name val="Arial"/>
      <family val="2"/>
    </font>
    <font>
      <sz val="8"/>
      <color indexed="81"/>
      <name val="Tahoma"/>
      <family val="2"/>
    </font>
    <font>
      <sz val="9"/>
      <color indexed="81"/>
      <name val="Tahoma"/>
      <family val="2"/>
    </font>
    <font>
      <b/>
      <sz val="10"/>
      <color theme="0"/>
      <name val="Arial"/>
      <family val="2"/>
    </font>
    <font>
      <b/>
      <sz val="9"/>
      <color indexed="81"/>
      <name val="Tahoma"/>
      <family val="2"/>
    </font>
    <font>
      <sz val="10"/>
      <color rgb="FF0070C0"/>
      <name val="Arial"/>
      <family val="2"/>
    </font>
    <font>
      <sz val="12"/>
      <color theme="1"/>
      <name val="Calibri"/>
      <family val="2"/>
      <scheme val="minor"/>
    </font>
    <font>
      <sz val="9"/>
      <color theme="1"/>
      <name val="Arial"/>
      <family val="2"/>
    </font>
    <font>
      <b/>
      <sz val="10"/>
      <color theme="0" tint="-4.9989318521683403E-2"/>
      <name val="Arial"/>
      <family val="2"/>
    </font>
    <font>
      <b/>
      <sz val="8"/>
      <color indexed="81"/>
      <name val="Tahoma"/>
      <family val="2"/>
    </font>
    <font>
      <sz val="9"/>
      <color rgb="FF000000"/>
      <name val="Tahoma"/>
      <family val="2"/>
    </font>
    <font>
      <b/>
      <sz val="12"/>
      <name val="Arial"/>
      <family val="2"/>
    </font>
    <font>
      <sz val="10"/>
      <name val="Palatino Linotype"/>
      <family val="1"/>
    </font>
    <font>
      <sz val="10"/>
      <color theme="1"/>
      <name val="Palatino Linotype"/>
      <family val="1"/>
    </font>
    <font>
      <sz val="10"/>
      <color theme="0"/>
      <name val="Arial"/>
      <family val="2"/>
    </font>
    <font>
      <b/>
      <sz val="10"/>
      <color theme="1"/>
      <name val="Palatino Linotype"/>
      <family val="1"/>
    </font>
    <font>
      <i/>
      <sz val="10"/>
      <color theme="1"/>
      <name val="Palatino Linotype"/>
      <family val="1"/>
    </font>
    <font>
      <sz val="9"/>
      <name val="Palatino Linotype"/>
      <family val="1"/>
    </font>
    <font>
      <b/>
      <sz val="10"/>
      <name val="Palatino Linotype"/>
      <family val="1"/>
    </font>
    <font>
      <i/>
      <sz val="10"/>
      <name val="Palatino Linotype"/>
      <family val="1"/>
    </font>
  </fonts>
  <fills count="24">
    <fill>
      <patternFill patternType="none"/>
    </fill>
    <fill>
      <patternFill patternType="gray125"/>
    </fill>
    <fill>
      <patternFill patternType="solid">
        <fgColor theme="0"/>
        <bgColor indexed="64"/>
      </patternFill>
    </fill>
    <fill>
      <patternFill patternType="solid">
        <fgColor rgb="FF3F70AB"/>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bgColor indexed="64"/>
      </patternFill>
    </fill>
    <fill>
      <patternFill patternType="darkDown">
        <fgColor rgb="FF92D050"/>
      </patternFill>
    </fill>
    <fill>
      <patternFill patternType="mediumGray">
        <fgColor rgb="FF7030A0"/>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A9D08E"/>
        <bgColor indexed="64"/>
      </patternFill>
    </fill>
    <fill>
      <patternFill patternType="solid">
        <fgColor rgb="FFDA9694"/>
        <bgColor rgb="FF000000"/>
      </patternFill>
    </fill>
    <fill>
      <patternFill patternType="solid">
        <fgColor rgb="FF95B3D7"/>
        <bgColor rgb="FF000000"/>
      </patternFill>
    </fill>
    <fill>
      <patternFill patternType="solid">
        <fgColor rgb="FFFABF8F"/>
        <bgColor rgb="FF000000"/>
      </patternFill>
    </fill>
    <fill>
      <patternFill patternType="solid">
        <fgColor theme="2"/>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right/>
      <top style="thin">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14">
    <xf numFmtId="0" fontId="0" fillId="0" borderId="0"/>
    <xf numFmtId="9" fontId="1" fillId="0" borderId="0" applyFont="0" applyFill="0" applyBorder="0" applyAlignment="0" applyProtection="0"/>
    <xf numFmtId="0" fontId="8" fillId="0" borderId="0"/>
    <xf numFmtId="0" fontId="8" fillId="0" borderId="0"/>
    <xf numFmtId="0" fontId="10" fillId="0" borderId="0" applyNumberFormat="0" applyFill="0" applyBorder="0" applyAlignment="0" applyProtection="0">
      <alignment vertical="top"/>
      <protection locked="0"/>
    </xf>
    <xf numFmtId="0" fontId="8" fillId="0" borderId="0"/>
    <xf numFmtId="164" fontId="1" fillId="0" borderId="0" applyFont="0" applyFill="0" applyBorder="0" applyAlignment="0" applyProtection="0"/>
    <xf numFmtId="166" fontId="1" fillId="0" borderId="0" applyFont="0" applyFill="0" applyBorder="0" applyAlignment="0" applyProtection="0"/>
    <xf numFmtId="0" fontId="17" fillId="0" borderId="0"/>
    <xf numFmtId="16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311">
    <xf numFmtId="0" fontId="0" fillId="0" borderId="0" xfId="0"/>
    <xf numFmtId="0" fontId="2" fillId="2" borderId="0" xfId="0" applyFont="1" applyFill="1" applyBorder="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horizontal="center" wrapText="1"/>
    </xf>
    <xf numFmtId="0" fontId="5" fillId="2" borderId="0" xfId="0" applyFont="1" applyFill="1" applyBorder="1" applyAlignment="1" applyProtection="1">
      <alignment horizontal="center"/>
    </xf>
    <xf numFmtId="0" fontId="6" fillId="2" borderId="0" xfId="0" applyFont="1" applyFill="1" applyBorder="1" applyAlignment="1" applyProtection="1"/>
    <xf numFmtId="0" fontId="6" fillId="2" borderId="0" xfId="0" applyFont="1" applyFill="1" applyBorder="1" applyProtection="1"/>
    <xf numFmtId="0" fontId="3" fillId="2" borderId="0" xfId="0" applyFont="1" applyFill="1" applyAlignment="1" applyProtection="1"/>
    <xf numFmtId="0" fontId="2" fillId="2" borderId="0" xfId="0" applyFont="1" applyFill="1" applyBorder="1" applyAlignment="1" applyProtection="1">
      <alignment horizontal="center"/>
    </xf>
    <xf numFmtId="0" fontId="3" fillId="2" borderId="0" xfId="0" applyFont="1" applyFill="1" applyBorder="1" applyAlignment="1" applyProtection="1"/>
    <xf numFmtId="0" fontId="2" fillId="2" borderId="0" xfId="0" applyFont="1" applyFill="1" applyProtection="1"/>
    <xf numFmtId="0" fontId="2" fillId="2" borderId="0" xfId="0" applyFont="1" applyFill="1" applyBorder="1" applyAlignment="1" applyProtection="1">
      <alignment horizontal="center" wrapText="1"/>
    </xf>
    <xf numFmtId="0" fontId="3" fillId="2" borderId="0" xfId="0" applyFont="1" applyFill="1" applyAlignment="1" applyProtection="1">
      <alignment horizontal="center" wrapText="1"/>
    </xf>
    <xf numFmtId="0" fontId="7" fillId="2" borderId="0" xfId="0" applyFont="1" applyFill="1" applyAlignment="1" applyProtection="1">
      <alignment horizontal="center" wrapText="1"/>
    </xf>
    <xf numFmtId="0" fontId="6" fillId="2" borderId="0" xfId="0" applyFont="1" applyFill="1" applyAlignment="1" applyProtection="1"/>
    <xf numFmtId="0" fontId="6" fillId="2" borderId="0" xfId="0" applyFont="1" applyFill="1" applyProtection="1"/>
    <xf numFmtId="0" fontId="3" fillId="2" borderId="0" xfId="0" applyFont="1" applyFill="1" applyBorder="1" applyAlignment="1" applyProtection="1">
      <alignment horizontal="center"/>
    </xf>
    <xf numFmtId="0" fontId="2" fillId="2" borderId="0" xfId="0" applyFont="1" applyFill="1" applyAlignment="1" applyProtection="1">
      <alignment wrapText="1"/>
    </xf>
    <xf numFmtId="0" fontId="8" fillId="2" borderId="0" xfId="0" applyFont="1" applyFill="1" applyAlignment="1" applyProtection="1">
      <alignment wrapText="1"/>
    </xf>
    <xf numFmtId="0" fontId="3" fillId="2" borderId="0" xfId="0" applyFont="1" applyFill="1" applyAlignment="1" applyProtection="1">
      <alignment wrapText="1"/>
    </xf>
    <xf numFmtId="0" fontId="3" fillId="2" borderId="0" xfId="0" applyFont="1" applyFill="1" applyBorder="1" applyAlignment="1" applyProtection="1">
      <alignment horizontal="center" wrapText="1"/>
    </xf>
    <xf numFmtId="0" fontId="2" fillId="0" borderId="0" xfId="0" applyFont="1" applyProtection="1"/>
    <xf numFmtId="0" fontId="2" fillId="0" borderId="0" xfId="0" applyFont="1" applyFill="1" applyBorder="1" applyProtection="1"/>
    <xf numFmtId="0" fontId="6" fillId="0" borderId="0" xfId="0" applyFont="1" applyFill="1" applyBorder="1" applyAlignment="1" applyProtection="1"/>
    <xf numFmtId="0" fontId="6" fillId="0" borderId="0" xfId="0" applyFont="1" applyFill="1" applyBorder="1" applyProtection="1"/>
    <xf numFmtId="0" fontId="8" fillId="0" borderId="2" xfId="0" applyFont="1" applyFill="1" applyBorder="1" applyAlignment="1" applyProtection="1">
      <alignment vertical="center" wrapText="1"/>
    </xf>
    <xf numFmtId="0" fontId="8" fillId="0" borderId="2" xfId="2" applyFont="1" applyFill="1" applyBorder="1" applyAlignment="1" applyProtection="1">
      <alignment horizontal="center" vertical="center" wrapText="1"/>
    </xf>
    <xf numFmtId="170" fontId="8" fillId="0" borderId="2" xfId="11" applyNumberFormat="1" applyFont="1" applyFill="1" applyBorder="1" applyAlignment="1" applyProtection="1">
      <alignment horizontal="right" vertical="center" wrapText="1"/>
    </xf>
    <xf numFmtId="0" fontId="3" fillId="2" borderId="0" xfId="0" applyFont="1" applyFill="1" applyAlignment="1" applyProtection="1">
      <alignment horizontal="center"/>
    </xf>
    <xf numFmtId="0" fontId="8" fillId="2" borderId="0" xfId="0" applyFont="1" applyFill="1" applyBorder="1" applyProtection="1"/>
    <xf numFmtId="0" fontId="11" fillId="0" borderId="2" xfId="0" applyFont="1" applyFill="1" applyBorder="1" applyAlignment="1" applyProtection="1">
      <alignment horizontal="justify" vertical="center" wrapText="1"/>
    </xf>
    <xf numFmtId="0" fontId="6" fillId="2" borderId="11" xfId="0" applyFont="1" applyFill="1" applyBorder="1" applyProtection="1"/>
    <xf numFmtId="168" fontId="3" fillId="11" borderId="13" xfId="1" applyNumberFormat="1" applyFont="1" applyFill="1" applyBorder="1" applyAlignment="1" applyProtection="1">
      <alignment horizontal="center" vertical="center"/>
    </xf>
    <xf numFmtId="9" fontId="3" fillId="2" borderId="13" xfId="1" applyNumberFormat="1" applyFont="1" applyFill="1" applyBorder="1" applyAlignment="1" applyProtection="1">
      <alignment horizontal="center" vertical="center"/>
    </xf>
    <xf numFmtId="168" fontId="3" fillId="10" borderId="13" xfId="1" applyNumberFormat="1" applyFont="1" applyFill="1" applyBorder="1" applyAlignment="1" applyProtection="1">
      <alignment horizontal="center" vertical="center"/>
    </xf>
    <xf numFmtId="0" fontId="2" fillId="2" borderId="10" xfId="0" applyFont="1" applyFill="1" applyBorder="1" applyProtection="1"/>
    <xf numFmtId="0" fontId="6" fillId="2" borderId="11" xfId="0" applyFont="1" applyFill="1" applyBorder="1" applyAlignment="1" applyProtection="1"/>
    <xf numFmtId="0" fontId="6" fillId="2" borderId="12" xfId="0" applyFont="1" applyFill="1" applyBorder="1" applyAlignment="1" applyProtection="1"/>
    <xf numFmtId="0" fontId="8" fillId="0" borderId="2" xfId="4" applyFont="1" applyBorder="1" applyAlignment="1" applyProtection="1">
      <alignment horizontal="center" vertical="center" wrapText="1"/>
    </xf>
    <xf numFmtId="0" fontId="2" fillId="2" borderId="11" xfId="0" applyFont="1" applyFill="1" applyBorder="1" applyProtection="1"/>
    <xf numFmtId="0" fontId="2" fillId="2" borderId="12" xfId="0" applyFont="1" applyFill="1" applyBorder="1" applyProtection="1"/>
    <xf numFmtId="0" fontId="2" fillId="2" borderId="0" xfId="0" applyFont="1" applyFill="1" applyBorder="1" applyAlignment="1" applyProtection="1">
      <alignment wrapText="1"/>
    </xf>
    <xf numFmtId="0" fontId="8" fillId="0" borderId="0" xfId="0" applyFont="1" applyFill="1" applyBorder="1" applyProtection="1"/>
    <xf numFmtId="0" fontId="2" fillId="2" borderId="11" xfId="0" applyFont="1" applyFill="1" applyBorder="1" applyAlignment="1" applyProtection="1">
      <alignment horizontal="center"/>
    </xf>
    <xf numFmtId="0" fontId="8" fillId="2" borderId="11" xfId="0" applyFont="1" applyFill="1" applyBorder="1" applyProtection="1"/>
    <xf numFmtId="0" fontId="2" fillId="0" borderId="0" xfId="0" applyFont="1" applyFill="1" applyBorder="1" applyAlignment="1" applyProtection="1">
      <alignment horizontal="center"/>
    </xf>
    <xf numFmtId="49" fontId="8" fillId="0" borderId="2" xfId="2" applyNumberFormat="1" applyFont="1" applyFill="1" applyBorder="1" applyAlignment="1" applyProtection="1">
      <alignment horizontal="left" vertical="center" wrapText="1"/>
    </xf>
    <xf numFmtId="0" fontId="11" fillId="0" borderId="6" xfId="0" applyFont="1" applyFill="1" applyBorder="1" applyAlignment="1" applyProtection="1">
      <alignment horizontal="justify" vertical="center" wrapText="1"/>
    </xf>
    <xf numFmtId="0" fontId="8" fillId="0" borderId="2" xfId="0" applyFont="1" applyFill="1" applyBorder="1" applyAlignment="1" applyProtection="1">
      <alignment horizontal="justify" vertical="center" wrapText="1"/>
    </xf>
    <xf numFmtId="170" fontId="8" fillId="0" borderId="2" xfId="11" applyNumberFormat="1" applyFont="1" applyBorder="1" applyAlignment="1" applyProtection="1">
      <alignment horizontal="right" vertical="center" wrapText="1"/>
    </xf>
    <xf numFmtId="1" fontId="8" fillId="0" borderId="2" xfId="0" applyNumberFormat="1" applyFont="1" applyBorder="1" applyAlignment="1" applyProtection="1">
      <alignment horizontal="center" vertical="center"/>
    </xf>
    <xf numFmtId="1" fontId="8" fillId="0" borderId="2" xfId="0" applyNumberFormat="1" applyFont="1" applyFill="1" applyBorder="1" applyAlignment="1" applyProtection="1">
      <alignment horizontal="center" vertical="center"/>
    </xf>
    <xf numFmtId="0" fontId="2" fillId="2" borderId="0" xfId="0" applyFont="1" applyFill="1" applyBorder="1" applyAlignment="1" applyProtection="1">
      <alignment horizontal="left"/>
    </xf>
    <xf numFmtId="0" fontId="2" fillId="2" borderId="11" xfId="0" applyFont="1" applyFill="1" applyBorder="1" applyAlignment="1" applyProtection="1">
      <alignment horizontal="left"/>
    </xf>
    <xf numFmtId="0" fontId="3" fillId="2" borderId="11" xfId="0" applyFont="1" applyFill="1" applyBorder="1" applyAlignment="1" applyProtection="1">
      <alignment horizontal="center"/>
    </xf>
    <xf numFmtId="0" fontId="2" fillId="2" borderId="11" xfId="0" applyFont="1" applyFill="1" applyBorder="1" applyAlignment="1" applyProtection="1">
      <alignment wrapText="1"/>
    </xf>
    <xf numFmtId="0" fontId="2"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2" fillId="0" borderId="0" xfId="0" applyFont="1" applyFill="1" applyBorder="1" applyAlignment="1" applyProtection="1">
      <alignment wrapText="1"/>
    </xf>
    <xf numFmtId="167" fontId="8" fillId="0" borderId="2" xfId="0" applyNumberFormat="1" applyFont="1" applyFill="1" applyBorder="1" applyAlignment="1" applyProtection="1">
      <alignment horizontal="center" vertical="center" wrapText="1"/>
    </xf>
    <xf numFmtId="1" fontId="8" fillId="0" borderId="2" xfId="0" applyNumberFormat="1" applyFont="1" applyBorder="1" applyAlignment="1" applyProtection="1">
      <alignment horizontal="center" vertical="center"/>
      <protection locked="0"/>
    </xf>
    <xf numFmtId="0" fontId="6" fillId="0" borderId="2" xfId="0" applyFont="1" applyFill="1" applyBorder="1" applyAlignment="1" applyProtection="1">
      <alignment horizontal="justify" vertical="center" wrapText="1"/>
    </xf>
    <xf numFmtId="0" fontId="6" fillId="0" borderId="2" xfId="0" applyFont="1" applyBorder="1" applyAlignment="1" applyProtection="1">
      <alignment horizontal="justify" vertical="center" wrapText="1"/>
    </xf>
    <xf numFmtId="1" fontId="8" fillId="0" borderId="2" xfId="0" applyNumberFormat="1" applyFont="1" applyFill="1" applyBorder="1" applyAlignment="1" applyProtection="1">
      <alignment horizontal="center" vertical="center"/>
      <protection locked="0"/>
    </xf>
    <xf numFmtId="0" fontId="8" fillId="0" borderId="2" xfId="4" applyFont="1" applyFill="1" applyBorder="1" applyAlignment="1" applyProtection="1">
      <alignment horizontal="center" vertical="center" wrapText="1"/>
    </xf>
    <xf numFmtId="9" fontId="8" fillId="0" borderId="3" xfId="0" applyNumberFormat="1" applyFont="1" applyFill="1" applyBorder="1" applyAlignment="1" applyProtection="1">
      <alignment horizontal="center" vertical="center"/>
    </xf>
    <xf numFmtId="0" fontId="9" fillId="5" borderId="7" xfId="3" applyFont="1" applyFill="1" applyBorder="1" applyAlignment="1" applyProtection="1">
      <alignment horizontal="center" vertical="center" textRotation="90" wrapText="1"/>
    </xf>
    <xf numFmtId="0" fontId="9" fillId="5" borderId="8" xfId="3" applyFont="1" applyFill="1" applyBorder="1" applyAlignment="1" applyProtection="1">
      <alignment horizontal="center" vertical="center" textRotation="90" wrapText="1"/>
    </xf>
    <xf numFmtId="0" fontId="18" fillId="0" borderId="2" xfId="0" applyFont="1" applyBorder="1" applyAlignment="1" applyProtection="1">
      <alignment horizontal="left" vertical="center" wrapText="1"/>
    </xf>
    <xf numFmtId="0" fontId="18" fillId="0" borderId="2" xfId="0" applyFont="1" applyBorder="1" applyAlignment="1" applyProtection="1">
      <alignment horizontal="justify" vertical="center" wrapText="1"/>
    </xf>
    <xf numFmtId="0" fontId="8" fillId="0" borderId="2" xfId="0" applyFont="1" applyFill="1" applyBorder="1" applyAlignment="1" applyProtection="1">
      <alignment horizontal="center" vertical="center"/>
    </xf>
    <xf numFmtId="0" fontId="8" fillId="0" borderId="2" xfId="2" applyFont="1" applyFill="1" applyBorder="1" applyAlignment="1" applyProtection="1">
      <alignment horizontal="justify"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0" borderId="2" xfId="0" applyFont="1" applyBorder="1" applyAlignment="1">
      <alignment horizontal="justify" vertical="center" wrapText="1"/>
    </xf>
    <xf numFmtId="0" fontId="11" fillId="0" borderId="2" xfId="0" applyFont="1" applyBorder="1" applyAlignment="1" applyProtection="1">
      <alignment horizontal="justify" vertical="center" wrapText="1"/>
      <protection locked="0"/>
    </xf>
    <xf numFmtId="0" fontId="11" fillId="0" borderId="2" xfId="0" applyFont="1" applyBorder="1" applyAlignment="1" applyProtection="1">
      <alignment horizontal="left" vertical="center" wrapText="1"/>
      <protection locked="0"/>
    </xf>
    <xf numFmtId="0" fontId="8" fillId="0" borderId="0" xfId="0" applyFont="1" applyFill="1" applyProtection="1"/>
    <xf numFmtId="0" fontId="8" fillId="0" borderId="2" xfId="0" applyFont="1" applyBorder="1" applyAlignment="1" applyProtection="1">
      <alignment horizontal="justify" vertical="center" wrapText="1"/>
    </xf>
    <xf numFmtId="0" fontId="8" fillId="2" borderId="2" xfId="0" applyFont="1" applyFill="1" applyBorder="1" applyAlignment="1" applyProtection="1">
      <alignment horizontal="justify" vertical="center" wrapText="1"/>
    </xf>
    <xf numFmtId="0" fontId="11" fillId="0" borderId="2" xfId="0" applyFont="1" applyFill="1" applyBorder="1" applyAlignment="1" applyProtection="1">
      <alignment horizontal="justify" vertical="center" wrapText="1"/>
      <protection locked="0"/>
    </xf>
    <xf numFmtId="0" fontId="11" fillId="0" borderId="2" xfId="0" applyFont="1" applyFill="1" applyBorder="1" applyAlignment="1" applyProtection="1">
      <alignment horizontal="left" vertical="center" wrapText="1"/>
      <protection locked="0"/>
    </xf>
    <xf numFmtId="165" fontId="8" fillId="0" borderId="2" xfId="13" applyFont="1" applyFill="1" applyBorder="1" applyAlignment="1" applyProtection="1">
      <alignment horizontal="right" vertical="center" wrapText="1"/>
    </xf>
    <xf numFmtId="0" fontId="24" fillId="0" borderId="2" xfId="0" applyFont="1" applyFill="1" applyBorder="1" applyAlignment="1" applyProtection="1">
      <alignment horizontal="justify" vertical="center" wrapText="1"/>
    </xf>
    <xf numFmtId="167" fontId="8" fillId="0" borderId="2"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left"/>
    </xf>
    <xf numFmtId="0" fontId="8" fillId="2" borderId="2" xfId="0" applyFont="1" applyFill="1" applyBorder="1" applyAlignment="1">
      <alignment horizontal="justify" vertical="center" wrapText="1"/>
    </xf>
    <xf numFmtId="0" fontId="11" fillId="0" borderId="2" xfId="0" applyFont="1" applyBorder="1" applyAlignment="1">
      <alignment horizontal="justify" vertical="center" wrapText="1"/>
    </xf>
    <xf numFmtId="0" fontId="11" fillId="0" borderId="6" xfId="0" applyFont="1" applyBorder="1" applyAlignment="1">
      <alignment horizontal="justify" vertical="center" wrapText="1"/>
    </xf>
    <xf numFmtId="0" fontId="8" fillId="0" borderId="0" xfId="0" applyFont="1"/>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2" applyFont="1" applyFill="1" applyBorder="1" applyAlignment="1" applyProtection="1">
      <alignment horizontal="justify" vertical="center" wrapText="1"/>
    </xf>
    <xf numFmtId="0" fontId="8" fillId="2" borderId="0" xfId="2"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8" fillId="0" borderId="0" xfId="2"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167" fontId="8" fillId="0" borderId="0" xfId="0" applyNumberFormat="1" applyFont="1" applyFill="1" applyBorder="1" applyAlignment="1" applyProtection="1">
      <alignment horizontal="center" vertical="center" wrapText="1"/>
    </xf>
    <xf numFmtId="167" fontId="8" fillId="0" borderId="0" xfId="0" applyNumberFormat="1" applyFont="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165" fontId="8" fillId="0" borderId="0" xfId="13" applyFont="1" applyFill="1" applyBorder="1" applyAlignment="1" applyProtection="1">
      <alignment horizontal="right" vertical="center" wrapText="1"/>
    </xf>
    <xf numFmtId="170" fontId="8" fillId="0" borderId="0" xfId="11" applyNumberFormat="1" applyFont="1" applyFill="1" applyBorder="1" applyAlignment="1" applyProtection="1">
      <alignment horizontal="right" vertical="center" wrapText="1"/>
    </xf>
    <xf numFmtId="49" fontId="8" fillId="0" borderId="0" xfId="2" applyNumberFormat="1" applyFont="1" applyFill="1" applyBorder="1" applyAlignment="1" applyProtection="1">
      <alignment horizontal="left" vertical="center" wrapText="1"/>
    </xf>
    <xf numFmtId="1" fontId="8" fillId="0" borderId="0" xfId="0" applyNumberFormat="1" applyFont="1" applyFill="1" applyBorder="1" applyAlignment="1" applyProtection="1">
      <alignment horizontal="center" vertical="center"/>
    </xf>
    <xf numFmtId="1" fontId="8" fillId="0" borderId="0" xfId="0" applyNumberFormat="1" applyFont="1" applyBorder="1" applyAlignment="1" applyProtection="1">
      <alignment horizontal="center" vertical="center"/>
    </xf>
    <xf numFmtId="1" fontId="8" fillId="0" borderId="0" xfId="0" applyNumberFormat="1" applyFont="1" applyFill="1" applyBorder="1" applyAlignment="1" applyProtection="1">
      <alignment horizontal="center" vertical="center"/>
      <protection locked="0"/>
    </xf>
    <xf numFmtId="1" fontId="8" fillId="0" borderId="0" xfId="1" applyNumberFormat="1" applyFont="1" applyFill="1" applyBorder="1" applyAlignment="1" applyProtection="1">
      <alignment horizontal="center" vertical="center"/>
      <protection hidden="1"/>
    </xf>
    <xf numFmtId="1" fontId="8" fillId="0" borderId="0" xfId="0" applyNumberFormat="1" applyFont="1" applyFill="1" applyBorder="1" applyAlignment="1" applyProtection="1">
      <alignment horizontal="center" vertical="center"/>
      <protection hidden="1"/>
    </xf>
    <xf numFmtId="9" fontId="8" fillId="0" borderId="0" xfId="1" applyNumberFormat="1" applyFont="1" applyFill="1" applyBorder="1" applyAlignment="1" applyProtection="1">
      <alignment horizontal="center" vertical="center"/>
      <protection hidden="1"/>
    </xf>
    <xf numFmtId="10" fontId="16" fillId="0" borderId="0" xfId="0" applyNumberFormat="1" applyFont="1" applyFill="1" applyBorder="1" applyAlignment="1" applyProtection="1">
      <alignment horizontal="center" vertical="center" wrapText="1"/>
    </xf>
    <xf numFmtId="9" fontId="8" fillId="0" borderId="0" xfId="0" applyNumberFormat="1" applyFont="1" applyBorder="1" applyAlignment="1" applyProtection="1">
      <alignment horizontal="center" vertical="center" wrapText="1"/>
    </xf>
    <xf numFmtId="9" fontId="8"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justify" vertical="center" wrapText="1"/>
    </xf>
    <xf numFmtId="0" fontId="23" fillId="0" borderId="0" xfId="0" applyFont="1" applyFill="1" applyBorder="1" applyAlignment="1" applyProtection="1">
      <alignment horizontal="justify" vertical="center" wrapText="1"/>
    </xf>
    <xf numFmtId="0" fontId="6" fillId="0" borderId="0" xfId="0" applyFont="1" applyBorder="1" applyAlignment="1" applyProtection="1">
      <alignment horizontal="justify" vertical="center" wrapText="1"/>
    </xf>
    <xf numFmtId="0" fontId="24" fillId="0" borderId="0" xfId="0" applyFont="1" applyFill="1" applyBorder="1" applyAlignment="1" applyProtection="1">
      <alignment horizontal="justify" vertical="center" wrapText="1"/>
    </xf>
    <xf numFmtId="0" fontId="18" fillId="0" borderId="0" xfId="0" applyFont="1" applyBorder="1" applyAlignment="1" applyProtection="1">
      <alignment horizontal="justify" vertical="center" wrapText="1"/>
    </xf>
    <xf numFmtId="0" fontId="18" fillId="0" borderId="0" xfId="0" applyFont="1" applyBorder="1" applyAlignment="1" applyProtection="1">
      <alignment horizontal="left" vertical="center" wrapText="1"/>
    </xf>
    <xf numFmtId="0" fontId="11" fillId="0" borderId="0"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wrapText="1"/>
    </xf>
    <xf numFmtId="0" fontId="7" fillId="0" borderId="17" xfId="2" applyFont="1" applyFill="1" applyBorder="1" applyAlignment="1" applyProtection="1">
      <alignment vertical="center" wrapText="1"/>
    </xf>
    <xf numFmtId="165" fontId="8" fillId="9" borderId="2" xfId="13" applyFont="1" applyFill="1" applyBorder="1" applyAlignment="1" applyProtection="1">
      <alignment horizontal="right" vertical="center" wrapText="1"/>
    </xf>
    <xf numFmtId="0" fontId="7" fillId="0" borderId="0" xfId="0" applyFont="1" applyFill="1" applyBorder="1" applyAlignment="1">
      <alignment vertical="center" textRotation="90" wrapText="1"/>
    </xf>
    <xf numFmtId="0" fontId="8" fillId="0" borderId="0" xfId="0" applyFont="1" applyFill="1" applyBorder="1" applyAlignment="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2" xfId="0" applyFont="1" applyFill="1" applyBorder="1" applyAlignment="1" applyProtection="1">
      <alignment vertical="center" wrapText="1"/>
    </xf>
    <xf numFmtId="0" fontId="8" fillId="0" borderId="2" xfId="3" applyFont="1" applyFill="1" applyBorder="1" applyAlignment="1" applyProtection="1">
      <alignment horizontal="center" vertical="center" wrapText="1"/>
    </xf>
    <xf numFmtId="0" fontId="7" fillId="5" borderId="7" xfId="3" applyFont="1" applyFill="1" applyBorder="1" applyAlignment="1" applyProtection="1">
      <alignment horizontal="center" vertical="center" wrapText="1"/>
    </xf>
    <xf numFmtId="1" fontId="8" fillId="0" borderId="2" xfId="1" applyNumberFormat="1" applyFont="1" applyBorder="1" applyAlignment="1" applyProtection="1">
      <alignment horizontal="center" vertical="center" wrapText="1"/>
    </xf>
    <xf numFmtId="9" fontId="8" fillId="0" borderId="2" xfId="1" applyFont="1" applyFill="1" applyBorder="1" applyAlignment="1" applyProtection="1">
      <alignment horizontal="center" vertical="center" wrapText="1"/>
    </xf>
    <xf numFmtId="9" fontId="8" fillId="0" borderId="2" xfId="0" applyNumberFormat="1" applyFont="1" applyFill="1" applyBorder="1" applyAlignment="1" applyProtection="1">
      <alignment horizontal="center" vertical="center" wrapText="1"/>
    </xf>
    <xf numFmtId="2" fontId="8" fillId="0" borderId="2" xfId="1" applyNumberFormat="1" applyFont="1" applyBorder="1" applyAlignment="1" applyProtection="1">
      <alignment horizontal="center" vertical="center" wrapText="1"/>
    </xf>
    <xf numFmtId="9" fontId="8" fillId="0" borderId="2" xfId="0" applyNumberFormat="1" applyFont="1" applyFill="1" applyBorder="1" applyAlignment="1" applyProtection="1">
      <alignment horizontal="center" vertical="center"/>
    </xf>
    <xf numFmtId="0" fontId="6" fillId="0" borderId="2" xfId="0" applyFont="1" applyFill="1" applyBorder="1" applyProtection="1"/>
    <xf numFmtId="0" fontId="8" fillId="0" borderId="7" xfId="0" applyFont="1" applyFill="1" applyBorder="1" applyAlignment="1" applyProtection="1">
      <alignment horizontal="left" vertical="center" wrapText="1"/>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7" xfId="2" applyFont="1" applyFill="1" applyBorder="1" applyAlignment="1" applyProtection="1">
      <alignment horizontal="center" vertical="center" wrapText="1"/>
    </xf>
    <xf numFmtId="0" fontId="8" fillId="0" borderId="7" xfId="0" applyFont="1" applyFill="1" applyBorder="1" applyAlignment="1" applyProtection="1">
      <alignment vertical="center" wrapText="1"/>
    </xf>
    <xf numFmtId="0" fontId="6" fillId="0" borderId="7" xfId="0" applyFont="1" applyFill="1" applyBorder="1" applyAlignment="1" applyProtection="1">
      <alignment horizontal="left" vertical="center" wrapText="1"/>
    </xf>
    <xf numFmtId="167" fontId="8" fillId="0" borderId="7" xfId="0" applyNumberFormat="1" applyFont="1" applyFill="1" applyBorder="1" applyAlignment="1" applyProtection="1">
      <alignment horizontal="center" vertical="center" wrapText="1"/>
    </xf>
    <xf numFmtId="0" fontId="8" fillId="0" borderId="7" xfId="4" applyFont="1" applyFill="1" applyBorder="1" applyAlignment="1" applyProtection="1">
      <alignment horizontal="center" vertical="center" wrapText="1"/>
    </xf>
    <xf numFmtId="165" fontId="8" fillId="9" borderId="7" xfId="13" applyFont="1" applyFill="1" applyBorder="1" applyAlignment="1" applyProtection="1">
      <alignment horizontal="right" vertical="center" wrapText="1"/>
    </xf>
    <xf numFmtId="170" fontId="8" fillId="0" borderId="7" xfId="11" applyNumberFormat="1" applyFont="1" applyFill="1" applyBorder="1" applyAlignment="1" applyProtection="1">
      <alignment horizontal="right" vertical="center" wrapText="1"/>
    </xf>
    <xf numFmtId="165" fontId="8" fillId="0" borderId="7" xfId="13" applyFont="1" applyFill="1" applyBorder="1" applyAlignment="1" applyProtection="1">
      <alignment horizontal="right" vertical="center" wrapText="1"/>
    </xf>
    <xf numFmtId="49" fontId="8" fillId="0" borderId="7" xfId="2" applyNumberFormat="1" applyFont="1" applyFill="1" applyBorder="1" applyAlignment="1" applyProtection="1">
      <alignment horizontal="left" vertical="center" wrapText="1"/>
    </xf>
    <xf numFmtId="1" fontId="8" fillId="0" borderId="7" xfId="0" applyNumberFormat="1" applyFont="1" applyFill="1" applyBorder="1" applyAlignment="1" applyProtection="1">
      <alignment horizontal="center" vertical="center"/>
    </xf>
    <xf numFmtId="1" fontId="8" fillId="0" borderId="7" xfId="0" applyNumberFormat="1" applyFont="1" applyBorder="1" applyAlignment="1" applyProtection="1">
      <alignment horizontal="center" vertical="center"/>
    </xf>
    <xf numFmtId="0" fontId="8" fillId="0" borderId="7" xfId="3" applyFont="1" applyFill="1" applyBorder="1" applyAlignment="1" applyProtection="1">
      <alignment horizontal="center" vertical="center" wrapText="1"/>
    </xf>
    <xf numFmtId="9" fontId="8" fillId="0" borderId="7" xfId="0" applyNumberFormat="1" applyFont="1" applyFill="1" applyBorder="1" applyAlignment="1" applyProtection="1">
      <alignment horizontal="center" vertical="center" wrapText="1"/>
    </xf>
    <xf numFmtId="9" fontId="8" fillId="0" borderId="7" xfId="0" applyNumberFormat="1" applyFont="1" applyFill="1" applyBorder="1" applyAlignment="1" applyProtection="1">
      <alignment horizontal="center" vertical="center"/>
    </xf>
    <xf numFmtId="0" fontId="6" fillId="0" borderId="7" xfId="0" applyFont="1" applyBorder="1" applyAlignment="1" applyProtection="1">
      <alignment horizontal="justify" vertical="center" wrapText="1"/>
    </xf>
    <xf numFmtId="0" fontId="24" fillId="0" borderId="7" xfId="0" applyFont="1" applyFill="1" applyBorder="1" applyAlignment="1" applyProtection="1">
      <alignment horizontal="justify" vertical="center" wrapText="1"/>
    </xf>
    <xf numFmtId="0" fontId="18" fillId="0" borderId="7" xfId="0" applyFont="1" applyBorder="1" applyAlignment="1" applyProtection="1">
      <alignment horizontal="justify" vertical="center" wrapText="1"/>
    </xf>
    <xf numFmtId="0" fontId="18" fillId="0" borderId="7" xfId="0" applyFont="1" applyBorder="1" applyAlignment="1" applyProtection="1">
      <alignment horizontal="left" vertical="center" wrapText="1"/>
    </xf>
    <xf numFmtId="0" fontId="11" fillId="0" borderId="7" xfId="0" applyFont="1" applyFill="1" applyBorder="1" applyAlignment="1" applyProtection="1">
      <alignment horizontal="justify" vertical="center" wrapText="1"/>
    </xf>
    <xf numFmtId="0" fontId="11" fillId="0" borderId="8" xfId="0" applyFont="1" applyFill="1" applyBorder="1" applyAlignment="1" applyProtection="1">
      <alignment horizontal="justify" vertical="center" wrapText="1"/>
    </xf>
    <xf numFmtId="0" fontId="8" fillId="0" borderId="3" xfId="0" applyFont="1" applyFill="1" applyBorder="1" applyAlignment="1" applyProtection="1">
      <alignment vertical="center" wrapText="1"/>
    </xf>
    <xf numFmtId="0" fontId="7" fillId="0" borderId="3" xfId="3" applyFont="1" applyFill="1" applyBorder="1" applyAlignment="1" applyProtection="1">
      <alignment horizontal="center" vertical="center" wrapText="1"/>
    </xf>
    <xf numFmtId="9" fontId="8" fillId="0" borderId="3" xfId="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textRotation="90" wrapText="1"/>
    </xf>
    <xf numFmtId="0" fontId="9" fillId="0" borderId="9" xfId="3" applyFont="1" applyFill="1" applyBorder="1" applyAlignment="1" applyProtection="1">
      <alignment horizontal="center" vertical="center" textRotation="90" wrapText="1"/>
    </xf>
    <xf numFmtId="0" fontId="3" fillId="2" borderId="0" xfId="0" applyFont="1" applyFill="1" applyBorder="1" applyAlignment="1" applyProtection="1">
      <alignment horizontal="left" wrapText="1"/>
    </xf>
    <xf numFmtId="0" fontId="3" fillId="2" borderId="0" xfId="0" applyFont="1" applyFill="1" applyBorder="1" applyAlignment="1" applyProtection="1">
      <alignment wrapText="1"/>
    </xf>
    <xf numFmtId="0" fontId="8" fillId="2" borderId="0" xfId="0" applyFont="1" applyFill="1" applyBorder="1" applyAlignment="1" applyProtection="1">
      <alignment wrapText="1"/>
    </xf>
    <xf numFmtId="0" fontId="8" fillId="0" borderId="2" xfId="2" applyFont="1" applyFill="1" applyBorder="1" applyAlignment="1" applyProtection="1">
      <alignment horizontal="left" vertical="center" wrapText="1"/>
    </xf>
    <xf numFmtId="0" fontId="8" fillId="0" borderId="7" xfId="2" applyFont="1" applyFill="1" applyBorder="1" applyAlignment="1" applyProtection="1">
      <alignment horizontal="justify" vertical="center" wrapText="1"/>
    </xf>
    <xf numFmtId="0" fontId="8" fillId="0" borderId="7" xfId="2" applyFont="1" applyFill="1" applyBorder="1" applyAlignment="1" applyProtection="1">
      <alignment horizontal="left" vertical="center" wrapText="1"/>
    </xf>
    <xf numFmtId="0" fontId="7" fillId="2" borderId="14" xfId="2" applyFont="1" applyFill="1" applyBorder="1" applyAlignment="1" applyProtection="1">
      <alignment horizontal="left" vertical="center" wrapText="1"/>
    </xf>
    <xf numFmtId="0" fontId="7" fillId="0" borderId="14" xfId="2" applyFont="1" applyFill="1" applyBorder="1" applyAlignment="1" applyProtection="1">
      <alignment horizontal="left" vertical="center" wrapText="1"/>
    </xf>
    <xf numFmtId="0" fontId="7" fillId="0" borderId="15" xfId="2" applyFont="1" applyFill="1" applyBorder="1" applyAlignment="1" applyProtection="1">
      <alignment horizontal="left" vertical="center" wrapText="1"/>
    </xf>
    <xf numFmtId="0" fontId="2" fillId="2" borderId="20" xfId="0" applyFont="1" applyFill="1" applyBorder="1" applyProtection="1"/>
    <xf numFmtId="0" fontId="6" fillId="2" borderId="20" xfId="0" applyFont="1" applyFill="1" applyBorder="1" applyAlignment="1" applyProtection="1"/>
    <xf numFmtId="0" fontId="7" fillId="8" borderId="2" xfId="0" applyFont="1" applyFill="1" applyBorder="1" applyAlignment="1" applyProtection="1">
      <alignment horizontal="center" vertical="center" textRotation="90" wrapText="1"/>
    </xf>
    <xf numFmtId="0" fontId="7" fillId="0" borderId="16"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15" borderId="3" xfId="0" applyFont="1" applyFill="1" applyBorder="1" applyAlignment="1" applyProtection="1">
      <alignment horizontal="left" vertical="center" wrapText="1"/>
    </xf>
    <xf numFmtId="0" fontId="22" fillId="0" borderId="3" xfId="0" applyFont="1" applyFill="1" applyBorder="1" applyAlignment="1" applyProtection="1">
      <alignment vertical="center" wrapText="1"/>
    </xf>
    <xf numFmtId="0" fontId="7" fillId="8" borderId="3" xfId="0" applyFont="1" applyFill="1" applyBorder="1" applyAlignment="1" applyProtection="1">
      <alignment horizontal="center" vertical="center" textRotation="90" wrapText="1"/>
    </xf>
    <xf numFmtId="0" fontId="8" fillId="0" borderId="3" xfId="0" applyFont="1" applyBorder="1" applyAlignment="1" applyProtection="1">
      <alignment vertical="center" wrapText="1"/>
    </xf>
    <xf numFmtId="0" fontId="8" fillId="0" borderId="3" xfId="0" applyFont="1" applyBorder="1" applyAlignment="1" applyProtection="1">
      <alignment horizontal="center" vertical="center" wrapText="1"/>
    </xf>
    <xf numFmtId="0" fontId="8" fillId="0" borderId="3" xfId="2" applyFont="1" applyBorder="1" applyAlignment="1" applyProtection="1">
      <alignment horizontal="center" vertical="center" wrapText="1"/>
    </xf>
    <xf numFmtId="0" fontId="8" fillId="14" borderId="3" xfId="0" applyFont="1" applyFill="1" applyBorder="1" applyAlignment="1" applyProtection="1">
      <alignment vertical="center" wrapText="1"/>
    </xf>
    <xf numFmtId="0" fontId="6" fillId="0" borderId="3" xfId="0" applyFont="1" applyBorder="1" applyAlignment="1" applyProtection="1">
      <alignment vertical="center" wrapText="1"/>
    </xf>
    <xf numFmtId="14" fontId="8" fillId="0" borderId="3" xfId="0" applyNumberFormat="1" applyFont="1" applyBorder="1" applyAlignment="1" applyProtection="1">
      <alignment horizontal="center" vertical="center" wrapText="1"/>
    </xf>
    <xf numFmtId="0" fontId="8" fillId="14" borderId="3" xfId="0" applyFont="1" applyFill="1" applyBorder="1" applyAlignment="1" applyProtection="1">
      <alignment horizontal="center" vertical="center" wrapText="1"/>
    </xf>
    <xf numFmtId="0" fontId="7" fillId="0" borderId="14" xfId="2" applyFont="1" applyBorder="1" applyAlignment="1" applyProtection="1">
      <alignment horizontal="left" vertical="center" wrapText="1"/>
    </xf>
    <xf numFmtId="0" fontId="8" fillId="0" borderId="2" xfId="2" applyFont="1" applyBorder="1" applyAlignment="1" applyProtection="1">
      <alignment horizontal="left" vertical="center" wrapText="1"/>
    </xf>
    <xf numFmtId="0" fontId="8" fillId="15" borderId="2" xfId="0" applyFont="1" applyFill="1" applyBorder="1" applyAlignment="1" applyProtection="1">
      <alignment horizontal="left" vertical="center" wrapText="1"/>
    </xf>
    <xf numFmtId="0" fontId="8" fillId="0" borderId="2" xfId="0" applyFont="1" applyBorder="1" applyAlignment="1" applyProtection="1">
      <alignment horizontal="center" vertical="center"/>
    </xf>
    <xf numFmtId="0" fontId="8" fillId="2" borderId="2" xfId="2" applyFont="1" applyFill="1" applyBorder="1" applyAlignment="1" applyProtection="1">
      <alignment horizontal="justify" vertical="center" wrapText="1"/>
    </xf>
    <xf numFmtId="0" fontId="8" fillId="2" borderId="2" xfId="5" applyFont="1" applyFill="1" applyBorder="1" applyAlignment="1" applyProtection="1">
      <alignment horizontal="left" vertical="center" wrapText="1"/>
    </xf>
    <xf numFmtId="0" fontId="8" fillId="2" borderId="2" xfId="0" applyFont="1" applyFill="1" applyBorder="1" applyAlignment="1" applyProtection="1">
      <alignment vertical="center" wrapText="1"/>
    </xf>
    <xf numFmtId="0" fontId="8" fillId="0" borderId="2" xfId="0" applyFont="1" applyBorder="1" applyAlignment="1" applyProtection="1">
      <alignment horizontal="center" vertical="center" wrapText="1"/>
    </xf>
    <xf numFmtId="0" fontId="8" fillId="0" borderId="2" xfId="2" applyFont="1" applyBorder="1" applyAlignment="1" applyProtection="1">
      <alignment horizontal="center" vertical="center" wrapText="1"/>
    </xf>
    <xf numFmtId="0" fontId="8" fillId="0" borderId="2" xfId="0" applyFont="1" applyBorder="1" applyAlignment="1" applyProtection="1">
      <alignment vertical="center" wrapText="1"/>
    </xf>
    <xf numFmtId="0" fontId="6" fillId="0" borderId="2" xfId="0" applyFont="1" applyBorder="1" applyAlignment="1" applyProtection="1">
      <alignment horizontal="left" vertical="center" wrapText="1"/>
    </xf>
    <xf numFmtId="167" fontId="8" fillId="0" borderId="2" xfId="0" applyNumberFormat="1" applyFont="1" applyBorder="1" applyAlignment="1" applyProtection="1">
      <alignment horizontal="center" vertical="center" wrapText="1"/>
    </xf>
    <xf numFmtId="0" fontId="8" fillId="0" borderId="2" xfId="0" applyFont="1" applyBorder="1" applyProtection="1"/>
    <xf numFmtId="0" fontId="8" fillId="0" borderId="2" xfId="0" applyFont="1" applyBorder="1" applyAlignment="1" applyProtection="1">
      <alignment horizontal="left" vertical="center" wrapText="1"/>
    </xf>
    <xf numFmtId="0" fontId="8" fillId="2" borderId="2" xfId="2" applyFont="1" applyFill="1" applyBorder="1" applyAlignment="1" applyProtection="1">
      <alignment horizontal="left" vertical="center" wrapText="1"/>
    </xf>
    <xf numFmtId="0" fontId="8" fillId="16" borderId="2" xfId="0" applyFont="1" applyFill="1" applyBorder="1" applyAlignment="1" applyProtection="1">
      <alignment horizontal="left" vertical="center" wrapText="1"/>
    </xf>
    <xf numFmtId="0" fontId="7" fillId="0" borderId="2" xfId="0" applyFont="1" applyBorder="1" applyAlignment="1" applyProtection="1">
      <alignment horizontal="center" vertical="center" textRotation="90" wrapText="1"/>
    </xf>
    <xf numFmtId="2" fontId="8" fillId="0" borderId="2" xfId="0" applyNumberFormat="1" applyFont="1" applyBorder="1" applyAlignment="1" applyProtection="1">
      <alignment horizontal="center" vertical="center" wrapText="1"/>
    </xf>
    <xf numFmtId="0" fontId="8" fillId="0" borderId="2" xfId="5" applyFont="1" applyBorder="1" applyAlignment="1" applyProtection="1">
      <alignment horizontal="justify" vertical="center" wrapText="1"/>
    </xf>
    <xf numFmtId="0" fontId="8" fillId="0" borderId="2" xfId="5" applyFont="1" applyFill="1" applyBorder="1" applyAlignment="1" applyProtection="1">
      <alignment horizontal="justify" vertical="center" wrapText="1"/>
    </xf>
    <xf numFmtId="0" fontId="8" fillId="17" borderId="2" xfId="0" applyFont="1" applyFill="1" applyBorder="1" applyAlignment="1" applyProtection="1">
      <alignment horizontal="left" vertical="center" wrapText="1"/>
    </xf>
    <xf numFmtId="0" fontId="8" fillId="19" borderId="2" xfId="5" applyFont="1" applyFill="1" applyBorder="1" applyAlignment="1" applyProtection="1">
      <alignment horizontal="left" vertical="center" wrapText="1"/>
    </xf>
    <xf numFmtId="0" fontId="8" fillId="18" borderId="2" xfId="0" applyFont="1" applyFill="1" applyBorder="1" applyAlignment="1" applyProtection="1">
      <alignment horizontal="left" vertical="center" wrapText="1"/>
    </xf>
    <xf numFmtId="0" fontId="7" fillId="0" borderId="2" xfId="0" applyFont="1" applyBorder="1" applyAlignment="1" applyProtection="1">
      <alignment vertical="center" textRotation="90" wrapText="1"/>
    </xf>
    <xf numFmtId="0" fontId="7" fillId="8" borderId="2" xfId="0" applyFont="1" applyFill="1" applyBorder="1" applyAlignment="1" applyProtection="1">
      <alignment vertical="center" textRotation="90" wrapText="1"/>
    </xf>
    <xf numFmtId="9" fontId="8" fillId="0" borderId="2" xfId="0" applyNumberFormat="1" applyFont="1" applyFill="1" applyBorder="1" applyAlignment="1" applyProtection="1">
      <alignment horizontal="justify" vertical="center" wrapText="1"/>
    </xf>
    <xf numFmtId="0" fontId="8" fillId="0" borderId="2" xfId="5"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17" borderId="7" xfId="0" applyFont="1" applyFill="1" applyBorder="1" applyAlignment="1" applyProtection="1">
      <alignment horizontal="left" vertical="center" wrapText="1"/>
    </xf>
    <xf numFmtId="0" fontId="7" fillId="8" borderId="7" xfId="0" applyFont="1" applyFill="1" applyBorder="1" applyAlignment="1" applyProtection="1">
      <alignment vertical="center" textRotation="90" wrapText="1"/>
    </xf>
    <xf numFmtId="49" fontId="8" fillId="0" borderId="3" xfId="2" applyNumberFormat="1" applyFont="1" applyBorder="1" applyAlignment="1" applyProtection="1">
      <alignment horizontal="left" vertical="center" wrapText="1"/>
    </xf>
    <xf numFmtId="9" fontId="8" fillId="0" borderId="3" xfId="1" applyNumberFormat="1" applyFont="1" applyFill="1" applyBorder="1" applyAlignment="1" applyProtection="1">
      <alignment horizontal="center" vertical="center"/>
    </xf>
    <xf numFmtId="0" fontId="8" fillId="9" borderId="2" xfId="0" applyFont="1" applyFill="1" applyBorder="1" applyAlignment="1" applyProtection="1">
      <alignment horizontal="left" vertical="center" wrapText="1"/>
    </xf>
    <xf numFmtId="0" fontId="8" fillId="0" borderId="2" xfId="0" applyFont="1" applyBorder="1" applyAlignment="1" applyProtection="1">
      <alignment horizontal="right" vertical="center" wrapText="1"/>
    </xf>
    <xf numFmtId="49" fontId="8" fillId="0" borderId="2" xfId="2" applyNumberFormat="1" applyFont="1" applyBorder="1" applyAlignment="1" applyProtection="1">
      <alignment horizontal="left" vertical="center" wrapText="1"/>
    </xf>
    <xf numFmtId="9" fontId="8" fillId="0" borderId="2" xfId="1" applyNumberFormat="1" applyFont="1" applyFill="1" applyBorder="1" applyAlignment="1" applyProtection="1">
      <alignment horizontal="center" vertical="center"/>
    </xf>
    <xf numFmtId="49" fontId="8" fillId="2" borderId="2" xfId="2" applyNumberFormat="1" applyFont="1" applyFill="1" applyBorder="1" applyAlignment="1" applyProtection="1">
      <alignment horizontal="left" vertical="center" wrapText="1"/>
    </xf>
    <xf numFmtId="9" fontId="8" fillId="0" borderId="7" xfId="1" applyNumberFormat="1" applyFont="1" applyFill="1" applyBorder="1" applyAlignment="1" applyProtection="1">
      <alignment horizontal="center" vertical="center"/>
    </xf>
    <xf numFmtId="9" fontId="8" fillId="0" borderId="2" xfId="0" applyNumberFormat="1" applyFont="1" applyBorder="1" applyAlignment="1" applyProtection="1">
      <alignment horizontal="center" vertical="center" wrapText="1"/>
      <protection locked="0"/>
    </xf>
    <xf numFmtId="9" fontId="8" fillId="0" borderId="7" xfId="0" applyNumberFormat="1" applyFont="1" applyBorder="1" applyAlignment="1" applyProtection="1">
      <alignment horizontal="center" vertical="center" wrapText="1"/>
      <protection locked="0"/>
    </xf>
    <xf numFmtId="1" fontId="8" fillId="0" borderId="7" xfId="0" applyNumberFormat="1"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1" fontId="8" fillId="0" borderId="2" xfId="0" applyNumberFormat="1" applyFont="1" applyBorder="1" applyAlignment="1">
      <alignment horizontal="center" vertical="center"/>
    </xf>
    <xf numFmtId="0" fontId="8" fillId="0" borderId="3" xfId="0" applyFont="1" applyFill="1" applyBorder="1" applyAlignment="1" applyProtection="1">
      <alignment horizontal="center" vertical="center"/>
    </xf>
    <xf numFmtId="9" fontId="8" fillId="0" borderId="2" xfId="0" applyNumberFormat="1" applyFont="1" applyFill="1" applyBorder="1" applyAlignment="1" applyProtection="1">
      <alignment horizontal="center" vertical="center" wrapText="1"/>
      <protection locked="0"/>
    </xf>
    <xf numFmtId="0" fontId="6" fillId="0" borderId="2" xfId="0" applyFont="1" applyBorder="1" applyAlignment="1">
      <alignment horizontal="justify" vertical="center" wrapText="1"/>
    </xf>
    <xf numFmtId="0" fontId="6" fillId="0" borderId="7" xfId="0" applyFont="1" applyBorder="1" applyAlignment="1">
      <alignment horizontal="justify" vertical="center" wrapText="1"/>
    </xf>
    <xf numFmtId="0" fontId="8" fillId="0" borderId="3" xfId="3" applyFont="1" applyFill="1" applyBorder="1" applyAlignment="1" applyProtection="1">
      <alignment horizontal="center" vertical="center" wrapText="1"/>
      <protection locked="0"/>
    </xf>
    <xf numFmtId="0" fontId="6" fillId="0" borderId="2" xfId="0" applyFont="1" applyFill="1" applyBorder="1" applyAlignment="1">
      <alignment horizontal="justify" vertical="center" wrapText="1"/>
    </xf>
    <xf numFmtId="0" fontId="6" fillId="0" borderId="2" xfId="5" applyFont="1" applyBorder="1" applyAlignment="1" applyProtection="1">
      <alignment horizontal="justify" vertical="center" wrapText="1"/>
      <protection locked="0"/>
    </xf>
    <xf numFmtId="9" fontId="25" fillId="0" borderId="0" xfId="0" applyNumberFormat="1" applyFont="1" applyFill="1" applyBorder="1" applyAlignment="1" applyProtection="1">
      <alignment horizontal="center" vertical="center"/>
    </xf>
    <xf numFmtId="0" fontId="8" fillId="0" borderId="3" xfId="3" applyFont="1" applyFill="1" applyBorder="1" applyAlignment="1" applyProtection="1">
      <alignment horizontal="center" vertical="center" wrapText="1"/>
    </xf>
    <xf numFmtId="0" fontId="6" fillId="0" borderId="2" xfId="0" applyFont="1" applyBorder="1" applyAlignment="1" applyProtection="1">
      <alignment vertical="center" wrapText="1"/>
    </xf>
    <xf numFmtId="0" fontId="6" fillId="0" borderId="7" xfId="0" applyFont="1" applyFill="1" applyBorder="1" applyAlignment="1" applyProtection="1">
      <alignment vertical="center" wrapText="1"/>
    </xf>
    <xf numFmtId="0" fontId="6" fillId="0" borderId="3" xfId="3" applyFont="1" applyFill="1" applyBorder="1" applyAlignment="1" applyProtection="1">
      <alignment horizontal="left" vertical="center" wrapText="1"/>
      <protection locked="0"/>
    </xf>
    <xf numFmtId="168" fontId="3" fillId="20" borderId="13" xfId="1" applyNumberFormat="1" applyFont="1" applyFill="1" applyBorder="1" applyAlignment="1" applyProtection="1">
      <alignment horizontal="center" vertical="center"/>
    </xf>
    <xf numFmtId="168" fontId="8" fillId="0" borderId="2" xfId="0" applyNumberFormat="1" applyFont="1" applyFill="1" applyBorder="1" applyAlignment="1" applyProtection="1">
      <alignment horizontal="center" vertical="center"/>
    </xf>
    <xf numFmtId="10" fontId="8" fillId="0" borderId="2" xfId="0" applyNumberFormat="1" applyFont="1" applyFill="1" applyBorder="1" applyAlignment="1" applyProtection="1">
      <alignment horizontal="center" vertical="center"/>
    </xf>
    <xf numFmtId="9" fontId="22" fillId="0" borderId="2" xfId="0" applyNumberFormat="1" applyFont="1" applyFill="1" applyBorder="1" applyAlignment="1" applyProtection="1">
      <alignment horizontal="center" vertical="center"/>
    </xf>
    <xf numFmtId="9" fontId="22" fillId="0" borderId="7" xfId="0" applyNumberFormat="1" applyFont="1" applyFill="1" applyBorder="1" applyAlignment="1" applyProtection="1">
      <alignment horizontal="center" vertical="center"/>
    </xf>
    <xf numFmtId="0" fontId="9" fillId="21" borderId="3" xfId="3" applyFont="1" applyFill="1" applyBorder="1" applyAlignment="1">
      <alignment horizontal="center" vertical="center" textRotation="90" wrapText="1"/>
    </xf>
    <xf numFmtId="0" fontId="8" fillId="22" borderId="2" xfId="0" applyFont="1" applyFill="1" applyBorder="1"/>
    <xf numFmtId="0" fontId="8" fillId="21" borderId="2" xfId="0" applyFont="1" applyFill="1" applyBorder="1"/>
    <xf numFmtId="0" fontId="24" fillId="0" borderId="2" xfId="0" applyFont="1" applyBorder="1" applyAlignment="1">
      <alignment horizontal="justify" vertical="center" wrapText="1"/>
    </xf>
    <xf numFmtId="0" fontId="28" fillId="0" borderId="2" xfId="0" applyFont="1" applyBorder="1" applyAlignment="1">
      <alignment horizontal="justify" vertical="center" wrapText="1"/>
    </xf>
    <xf numFmtId="0" fontId="23" fillId="0" borderId="2" xfId="0" applyFont="1" applyBorder="1" applyAlignment="1">
      <alignment horizontal="justify" vertical="center" wrapText="1"/>
    </xf>
    <xf numFmtId="0" fontId="23" fillId="21" borderId="2" xfId="0" applyFont="1" applyFill="1" applyBorder="1"/>
    <xf numFmtId="0" fontId="23" fillId="22" borderId="2" xfId="0" applyFont="1" applyFill="1" applyBorder="1"/>
    <xf numFmtId="0" fontId="8" fillId="23" borderId="2" xfId="0" applyFont="1" applyFill="1" applyBorder="1"/>
    <xf numFmtId="0" fontId="8" fillId="21" borderId="2" xfId="0" applyFont="1" applyFill="1" applyBorder="1" applyAlignment="1" applyProtection="1">
      <alignment horizontal="justify" vertical="center" wrapText="1"/>
    </xf>
    <xf numFmtId="0" fontId="23" fillId="2" borderId="2" xfId="0" applyFont="1" applyFill="1" applyBorder="1" applyAlignment="1">
      <alignment horizontal="justify" vertical="center" wrapText="1"/>
    </xf>
    <xf numFmtId="0" fontId="23" fillId="22" borderId="2" xfId="0" applyFont="1" applyFill="1" applyBorder="1" applyAlignment="1">
      <alignment horizontal="justify" vertical="center" wrapText="1"/>
    </xf>
    <xf numFmtId="0" fontId="23" fillId="21" borderId="7" xfId="0" applyFont="1" applyFill="1" applyBorder="1" applyAlignment="1">
      <alignment horizontal="justify" vertical="center" wrapText="1"/>
    </xf>
    <xf numFmtId="0" fontId="23" fillId="0" borderId="7" xfId="0" applyFont="1" applyBorder="1" applyAlignment="1">
      <alignment horizontal="justify" vertical="center" wrapText="1"/>
    </xf>
    <xf numFmtId="0" fontId="8" fillId="22" borderId="2" xfId="0" applyFont="1" applyFill="1" applyBorder="1" applyAlignment="1">
      <alignment horizontal="justify" vertical="center" wrapText="1"/>
    </xf>
    <xf numFmtId="0" fontId="24" fillId="2" borderId="2" xfId="0" applyFont="1" applyFill="1" applyBorder="1" applyAlignment="1">
      <alignment horizontal="justify" vertical="center" wrapText="1"/>
    </xf>
    <xf numFmtId="0" fontId="23" fillId="21" borderId="2" xfId="0" applyFont="1" applyFill="1" applyBorder="1" applyAlignment="1">
      <alignment horizontal="justify" vertical="center" wrapText="1"/>
    </xf>
    <xf numFmtId="9" fontId="22" fillId="0" borderId="22" xfId="0" applyNumberFormat="1" applyFont="1" applyFill="1" applyBorder="1" applyAlignment="1" applyProtection="1">
      <alignment horizontal="center" vertical="center"/>
    </xf>
    <xf numFmtId="9" fontId="22" fillId="0" borderId="23" xfId="0" applyNumberFormat="1" applyFont="1" applyFill="1" applyBorder="1" applyAlignment="1" applyProtection="1">
      <alignment horizontal="center" vertical="center"/>
    </xf>
    <xf numFmtId="9" fontId="22" fillId="0" borderId="3" xfId="0" applyNumberFormat="1" applyFont="1" applyFill="1" applyBorder="1" applyAlignment="1" applyProtection="1">
      <alignment horizontal="center" vertical="center"/>
    </xf>
    <xf numFmtId="9" fontId="22" fillId="0" borderId="24"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22" fillId="2" borderId="21" xfId="0" applyFont="1" applyFill="1" applyBorder="1" applyAlignment="1" applyProtection="1">
      <alignment horizontal="center"/>
    </xf>
    <xf numFmtId="0" fontId="3" fillId="2" borderId="1"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7" fillId="4" borderId="2" xfId="2" applyFont="1" applyFill="1" applyBorder="1" applyAlignment="1" applyProtection="1">
      <alignment horizontal="center" vertical="center" wrapText="1"/>
    </xf>
    <xf numFmtId="0" fontId="7" fillId="4" borderId="7" xfId="2" applyFont="1" applyFill="1" applyBorder="1" applyAlignment="1" applyProtection="1">
      <alignment horizontal="center" vertical="center" wrapText="1"/>
    </xf>
    <xf numFmtId="0" fontId="3" fillId="2" borderId="0" xfId="0" applyFont="1" applyFill="1" applyBorder="1" applyAlignment="1" applyProtection="1">
      <alignment horizontal="left"/>
    </xf>
    <xf numFmtId="0" fontId="7" fillId="4" borderId="4" xfId="2" applyFont="1" applyFill="1" applyBorder="1" applyAlignment="1" applyProtection="1">
      <alignment horizontal="center" vertical="center" wrapText="1"/>
    </xf>
    <xf numFmtId="49" fontId="7" fillId="4" borderId="2" xfId="2" applyNumberFormat="1" applyFont="1" applyFill="1" applyBorder="1" applyAlignment="1" applyProtection="1">
      <alignment horizontal="center" vertical="center" wrapText="1"/>
    </xf>
    <xf numFmtId="0" fontId="7" fillId="4" borderId="2" xfId="4" applyFont="1" applyFill="1" applyBorder="1" applyAlignment="1" applyProtection="1">
      <alignment horizontal="center" vertical="center" wrapText="1"/>
    </xf>
    <xf numFmtId="0" fontId="7" fillId="4" borderId="7" xfId="4" applyFont="1" applyFill="1" applyBorder="1" applyAlignment="1" applyProtection="1">
      <alignment horizontal="center" vertical="center" wrapText="1"/>
    </xf>
    <xf numFmtId="0" fontId="3" fillId="12" borderId="10" xfId="0" applyFont="1" applyFill="1" applyBorder="1" applyAlignment="1" applyProtection="1">
      <alignment horizontal="center" vertical="center"/>
    </xf>
    <xf numFmtId="0" fontId="3" fillId="12" borderId="11" xfId="0" applyFont="1" applyFill="1" applyBorder="1" applyAlignment="1" applyProtection="1">
      <alignment horizontal="center" vertical="center"/>
    </xf>
    <xf numFmtId="0" fontId="3" fillId="12" borderId="12" xfId="0" applyFont="1" applyFill="1" applyBorder="1" applyAlignment="1" applyProtection="1">
      <alignment horizontal="center" vertical="center"/>
    </xf>
    <xf numFmtId="0" fontId="7" fillId="6" borderId="2" xfId="3" applyFont="1" applyFill="1" applyBorder="1" applyAlignment="1" applyProtection="1">
      <alignment horizontal="center" vertical="center" textRotation="90" wrapText="1"/>
    </xf>
    <xf numFmtId="0" fontId="7" fillId="6" borderId="7" xfId="3" applyFont="1" applyFill="1" applyBorder="1" applyAlignment="1" applyProtection="1">
      <alignment horizontal="center" vertical="center" textRotation="90" wrapText="1"/>
    </xf>
    <xf numFmtId="49" fontId="7" fillId="4" borderId="7" xfId="2" applyNumberFormat="1" applyFont="1" applyFill="1" applyBorder="1" applyAlignment="1" applyProtection="1">
      <alignment horizontal="center" vertical="center" wrapText="1"/>
    </xf>
    <xf numFmtId="0" fontId="7" fillId="5" borderId="2" xfId="3" applyFont="1" applyFill="1" applyBorder="1" applyAlignment="1" applyProtection="1">
      <alignment horizontal="center" vertical="center" wrapText="1"/>
    </xf>
    <xf numFmtId="0" fontId="7" fillId="5" borderId="7" xfId="3" applyFont="1" applyFill="1" applyBorder="1" applyAlignment="1" applyProtection="1">
      <alignment horizontal="center" vertical="center" wrapText="1"/>
    </xf>
    <xf numFmtId="0" fontId="7" fillId="5" borderId="2" xfId="3" applyFont="1" applyFill="1" applyBorder="1" applyAlignment="1" applyProtection="1">
      <alignment horizontal="center" vertical="center" textRotation="90" wrapText="1"/>
    </xf>
    <xf numFmtId="0" fontId="7" fillId="5" borderId="7" xfId="3" applyFont="1" applyFill="1" applyBorder="1" applyAlignment="1" applyProtection="1">
      <alignment horizontal="center" vertical="center" textRotation="90" wrapText="1"/>
    </xf>
    <xf numFmtId="0" fontId="7" fillId="4" borderId="2"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textRotation="90" wrapText="1"/>
    </xf>
    <xf numFmtId="0" fontId="7" fillId="7" borderId="7" xfId="0" applyFont="1" applyFill="1" applyBorder="1" applyAlignment="1" applyProtection="1">
      <alignment horizontal="center" vertical="center" textRotation="90" wrapText="1"/>
    </xf>
    <xf numFmtId="0" fontId="7" fillId="8" borderId="2" xfId="0" applyFont="1" applyFill="1" applyBorder="1" applyAlignment="1" applyProtection="1">
      <alignment horizontal="center" vertical="center" textRotation="90" wrapText="1"/>
    </xf>
    <xf numFmtId="0" fontId="7" fillId="8" borderId="7" xfId="0" applyFont="1" applyFill="1" applyBorder="1" applyAlignment="1" applyProtection="1">
      <alignment horizontal="center" vertical="center" textRotation="90" wrapText="1"/>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7" fillId="13" borderId="2" xfId="4" applyFont="1" applyFill="1" applyBorder="1" applyAlignment="1" applyProtection="1">
      <alignment horizontal="center" vertical="center" wrapText="1"/>
    </xf>
    <xf numFmtId="0" fontId="7" fillId="13" borderId="2"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5" borderId="4" xfId="3" applyFont="1" applyFill="1" applyBorder="1" applyAlignment="1" applyProtection="1">
      <alignment horizontal="center" vertical="center" wrapText="1"/>
    </xf>
    <xf numFmtId="0" fontId="7" fillId="5" borderId="5" xfId="3" applyFont="1" applyFill="1" applyBorder="1" applyAlignment="1" applyProtection="1">
      <alignment horizontal="center" vertical="center" wrapText="1"/>
    </xf>
    <xf numFmtId="0" fontId="7" fillId="5" borderId="6" xfId="3" applyFont="1" applyFill="1" applyBorder="1" applyAlignment="1" applyProtection="1">
      <alignment horizontal="center" vertical="center" wrapText="1"/>
    </xf>
    <xf numFmtId="0" fontId="7" fillId="6" borderId="2" xfId="3" applyFont="1" applyFill="1" applyBorder="1" applyAlignment="1" applyProtection="1">
      <alignment horizontal="center" vertical="center" wrapText="1"/>
    </xf>
  </cellXfs>
  <cellStyles count="14">
    <cellStyle name="Hipervínculo" xfId="4" builtinId="8"/>
    <cellStyle name="Millares" xfId="11" builtinId="3"/>
    <cellStyle name="Millares [0] 2" xfId="9" xr:uid="{00000000-0005-0000-0000-000002000000}"/>
    <cellStyle name="Millares 2" xfId="6" xr:uid="{00000000-0005-0000-0000-000003000000}"/>
    <cellStyle name="Moneda [0]" xfId="13" builtinId="7"/>
    <cellStyle name="Moneda 2" xfId="7" xr:uid="{00000000-0005-0000-0000-000004000000}"/>
    <cellStyle name="Normal" xfId="0" builtinId="0"/>
    <cellStyle name="Normal 2" xfId="8" xr:uid="{00000000-0005-0000-0000-000006000000}"/>
    <cellStyle name="Normal 3" xfId="2" xr:uid="{00000000-0005-0000-0000-000007000000}"/>
    <cellStyle name="Normal 3 2" xfId="5" xr:uid="{00000000-0005-0000-0000-000008000000}"/>
    <cellStyle name="Normal 4" xfId="3" xr:uid="{00000000-0005-0000-0000-000009000000}"/>
    <cellStyle name="Percent 2" xfId="12" xr:uid="{00000000-0005-0000-0000-00000A000000}"/>
    <cellStyle name="Porcentaje" xfId="1" builtinId="5"/>
    <cellStyle name="Porcentaje 2" xfId="10" xr:uid="{00000000-0005-0000-0000-00000C000000}"/>
  </cellStyles>
  <dxfs count="0"/>
  <tableStyles count="0" defaultTableStyle="TableStyleMedium2" defaultPivotStyle="PivotStyleLight16"/>
  <colors>
    <mruColors>
      <color rgb="FFFDCFCF"/>
      <color rgb="FFFF5353"/>
      <color rgb="FFDCDCE8"/>
      <color rgb="FFE6E6EE"/>
      <color rgb="FFFEDEDE"/>
      <color rgb="FF9900FF"/>
      <color rgb="FFFCBABA"/>
      <color rgb="FFE6B8B7"/>
      <color rgb="FFBC8DE3"/>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epcolombia-my.sharepoint.com/Users/Polo%20Suarez/Desktop/Copia%20de%2016102018%20Seguimiento%20Plan%20de%20Operativo%20de%20Acci&#243;n%20SE-JEP%202018%20v2.1%20II%20Cuatr_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SE 2018"/>
      <sheetName val="Compromiso 1"/>
      <sheetName val="Compromiso 6"/>
      <sheetName val="Compromiso 7"/>
      <sheetName val="Compromiso 12"/>
      <sheetName val="Compromiso 1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G212"/>
  <sheetViews>
    <sheetView showGridLines="0" tabSelected="1" topLeftCell="E1" zoomScale="60" zoomScaleNormal="60" zoomScaleSheetLayoutView="70" workbookViewId="0">
      <pane xSplit="6" ySplit="11" topLeftCell="W12" activePane="bottomRight" state="frozen"/>
      <selection activeCell="E1" sqref="E1"/>
      <selection pane="topRight" activeCell="K1" sqref="K1"/>
      <selection pane="bottomLeft" activeCell="E12" sqref="E12"/>
      <selection pane="bottomRight" activeCell="AX12" sqref="AX12"/>
    </sheetView>
  </sheetViews>
  <sheetFormatPr baseColWidth="10" defaultColWidth="23.44140625" defaultRowHeight="13.8" x14ac:dyDescent="0.25"/>
  <cols>
    <col min="1" max="2" width="33.6640625" style="22" customWidth="1"/>
    <col min="3" max="3" width="30.44140625" style="22" customWidth="1"/>
    <col min="4" max="5" width="30.44140625" style="22" hidden="1" customWidth="1"/>
    <col min="6" max="6" width="7.44140625" style="22" hidden="1" customWidth="1"/>
    <col min="7" max="7" width="4.6640625" style="22" hidden="1" customWidth="1"/>
    <col min="8" max="8" width="5.6640625" style="45" customWidth="1"/>
    <col min="9" max="9" width="31.88671875" style="56" customWidth="1"/>
    <col min="10" max="10" width="30.77734375" style="22" customWidth="1"/>
    <col min="11" max="11" width="25.44140625" style="22" customWidth="1"/>
    <col min="12" max="13" width="6.44140625" style="22" hidden="1" customWidth="1"/>
    <col min="14" max="14" width="6.88671875" style="57" customWidth="1"/>
    <col min="15" max="15" width="18.88671875" style="58" customWidth="1"/>
    <col min="16" max="16" width="20.44140625" style="24" hidden="1" customWidth="1"/>
    <col min="17" max="18" width="12.6640625" style="22" customWidth="1"/>
    <col min="19" max="21" width="8.6640625" style="22" customWidth="1"/>
    <col min="22" max="22" width="11" style="42" hidden="1" customWidth="1"/>
    <col min="23" max="23" width="24.109375" style="22" customWidth="1"/>
    <col min="24" max="24" width="24" style="22" hidden="1" customWidth="1"/>
    <col min="25" max="25" width="14.44140625" style="22" hidden="1" customWidth="1"/>
    <col min="26" max="29" width="14.6640625" style="22" hidden="1" customWidth="1"/>
    <col min="30" max="30" width="17.109375" style="22" hidden="1" customWidth="1"/>
    <col min="31" max="33" width="15.88671875" style="22" hidden="1" customWidth="1"/>
    <col min="34" max="37" width="12" style="22" hidden="1" customWidth="1"/>
    <col min="38" max="42" width="8.6640625" style="22" customWidth="1"/>
    <col min="43" max="43" width="10.88671875" style="22" customWidth="1"/>
    <col min="44" max="44" width="8.6640625" style="22" hidden="1" customWidth="1"/>
    <col min="45" max="46" width="10.6640625" style="22" hidden="1" customWidth="1"/>
    <col min="47" max="47" width="9.6640625" style="22" hidden="1" customWidth="1"/>
    <col min="48" max="49" width="47.88671875" style="23" customWidth="1"/>
    <col min="50" max="50" width="91.77734375" style="23" customWidth="1"/>
    <col min="51" max="51" width="4" style="23" customWidth="1"/>
    <col min="52" max="54" width="38.44140625" style="23" hidden="1" customWidth="1"/>
    <col min="55" max="55" width="4.109375" style="23" hidden="1" customWidth="1"/>
    <col min="56" max="58" width="38.44140625" style="23" hidden="1" customWidth="1"/>
    <col min="59" max="59" width="4.109375" style="23" hidden="1" customWidth="1"/>
    <col min="60" max="62" width="38.44140625" style="23" hidden="1" customWidth="1"/>
    <col min="63" max="63" width="4.109375" style="23" hidden="1" customWidth="1"/>
    <col min="64" max="104" width="6.33203125" style="22" hidden="1" customWidth="1"/>
    <col min="105" max="267" width="6.33203125" style="22" customWidth="1"/>
    <col min="268" max="16384" width="23.44140625" style="22"/>
  </cols>
  <sheetData>
    <row r="1" spans="1:267" s="1" customFormat="1" ht="18" customHeight="1" x14ac:dyDescent="0.25">
      <c r="B1" s="270" t="s">
        <v>0</v>
      </c>
      <c r="C1" s="270"/>
      <c r="D1" s="270"/>
      <c r="E1" s="124"/>
      <c r="H1" s="277"/>
      <c r="I1" s="277"/>
      <c r="K1" s="2"/>
      <c r="L1" s="2"/>
      <c r="M1" s="2"/>
      <c r="N1" s="2"/>
      <c r="O1" s="3"/>
      <c r="P1" s="6"/>
      <c r="Q1" s="2"/>
      <c r="R1" s="2"/>
      <c r="S1" s="2"/>
      <c r="T1" s="2"/>
      <c r="U1" s="2"/>
      <c r="V1" s="4"/>
      <c r="W1" s="2"/>
      <c r="X1" s="2"/>
      <c r="Y1" s="2"/>
      <c r="Z1" s="2"/>
      <c r="AA1" s="2"/>
      <c r="AB1" s="2"/>
      <c r="AC1" s="2"/>
      <c r="AD1" s="2"/>
      <c r="AE1" s="2"/>
      <c r="AF1" s="2"/>
      <c r="AG1" s="2"/>
      <c r="AH1" s="2"/>
      <c r="AI1" s="2"/>
      <c r="AJ1" s="2"/>
      <c r="AK1" s="2"/>
      <c r="AV1" s="5"/>
      <c r="AW1" s="5"/>
      <c r="AX1" s="5"/>
      <c r="AY1" s="5"/>
      <c r="AZ1" s="5"/>
      <c r="BA1" s="5"/>
      <c r="BB1" s="5"/>
      <c r="BC1" s="5"/>
      <c r="BD1" s="5"/>
      <c r="BE1" s="5"/>
      <c r="BF1" s="5"/>
      <c r="BG1" s="5"/>
      <c r="BH1" s="5"/>
      <c r="BI1" s="5"/>
      <c r="BJ1" s="5"/>
      <c r="BK1" s="5"/>
    </row>
    <row r="2" spans="1:267" s="10" customFormat="1" ht="18" hidden="1" customHeight="1" x14ac:dyDescent="0.25">
      <c r="A2" s="28" t="s">
        <v>1</v>
      </c>
      <c r="B2" s="272" t="s">
        <v>2</v>
      </c>
      <c r="C2" s="272"/>
      <c r="D2" s="125"/>
      <c r="E2" s="125"/>
      <c r="F2" s="7"/>
      <c r="G2" s="7"/>
      <c r="H2" s="8"/>
      <c r="N2" s="28"/>
      <c r="O2" s="11"/>
      <c r="P2" s="15"/>
      <c r="Q2" s="8"/>
      <c r="R2" s="8"/>
      <c r="S2" s="12"/>
      <c r="T2" s="12"/>
      <c r="U2" s="12"/>
      <c r="V2" s="13"/>
      <c r="W2" s="12"/>
      <c r="X2" s="12"/>
      <c r="Y2" s="12"/>
      <c r="Z2" s="12"/>
      <c r="AA2" s="12"/>
      <c r="AB2" s="12"/>
      <c r="AC2" s="12"/>
      <c r="AD2" s="12"/>
      <c r="AE2" s="12"/>
      <c r="AF2" s="12"/>
      <c r="AG2" s="12"/>
      <c r="AH2" s="12"/>
      <c r="AI2" s="12"/>
      <c r="AJ2" s="12"/>
      <c r="AK2" s="12"/>
      <c r="AV2" s="14"/>
      <c r="AW2" s="14"/>
      <c r="AX2" s="14"/>
      <c r="AY2" s="14"/>
      <c r="AZ2" s="14"/>
      <c r="BA2" s="14"/>
      <c r="BB2" s="14"/>
      <c r="BC2" s="14"/>
      <c r="BD2" s="14"/>
      <c r="BE2" s="14"/>
      <c r="BF2" s="14"/>
      <c r="BG2" s="14"/>
      <c r="BH2" s="14"/>
      <c r="BI2" s="14"/>
      <c r="BJ2" s="14"/>
      <c r="BK2" s="14"/>
    </row>
    <row r="3" spans="1:267" s="10" customFormat="1" ht="18" customHeight="1" x14ac:dyDescent="0.25">
      <c r="A3" s="16" t="s">
        <v>3</v>
      </c>
      <c r="B3" s="270">
        <v>2021</v>
      </c>
      <c r="C3" s="270"/>
      <c r="D3" s="270"/>
      <c r="E3" s="124"/>
      <c r="F3" s="7"/>
      <c r="G3" s="7"/>
      <c r="H3" s="16"/>
      <c r="K3" s="9"/>
      <c r="L3" s="9"/>
      <c r="M3" s="9"/>
      <c r="N3" s="16"/>
      <c r="O3" s="17"/>
      <c r="P3" s="15"/>
      <c r="Q3" s="16"/>
      <c r="R3" s="16"/>
      <c r="S3" s="17"/>
      <c r="T3" s="17"/>
      <c r="U3" s="17"/>
      <c r="V3" s="18"/>
      <c r="W3" s="17"/>
      <c r="X3" s="17"/>
      <c r="Y3" s="17"/>
      <c r="Z3" s="17"/>
      <c r="AA3" s="17"/>
      <c r="AB3" s="17"/>
      <c r="AC3" s="17"/>
      <c r="AD3" s="17"/>
      <c r="AE3" s="17"/>
      <c r="AF3" s="17"/>
      <c r="AG3" s="17"/>
      <c r="AH3" s="17"/>
      <c r="AI3" s="17"/>
      <c r="AJ3" s="17"/>
      <c r="AK3" s="17"/>
      <c r="AV3" s="14"/>
      <c r="AW3" s="14"/>
      <c r="AX3" s="14"/>
      <c r="AY3" s="14"/>
      <c r="AZ3" s="14"/>
      <c r="BA3" s="14"/>
      <c r="BB3" s="14"/>
      <c r="BC3" s="14"/>
      <c r="BD3" s="14"/>
      <c r="BE3" s="14"/>
      <c r="BF3" s="14"/>
      <c r="BG3" s="14"/>
      <c r="BH3" s="14"/>
      <c r="BI3" s="14"/>
      <c r="BJ3" s="14"/>
      <c r="BK3" s="14"/>
    </row>
    <row r="4" spans="1:267" s="10" customFormat="1" ht="5.4" customHeight="1" x14ac:dyDescent="0.3">
      <c r="A4" s="16" t="s">
        <v>4</v>
      </c>
      <c r="B4" s="271" t="s">
        <v>221</v>
      </c>
      <c r="C4" s="271"/>
      <c r="D4" s="271"/>
      <c r="E4" s="124"/>
      <c r="F4" s="7"/>
      <c r="G4" s="7"/>
      <c r="H4" s="16"/>
      <c r="K4" s="9"/>
      <c r="L4" s="9"/>
      <c r="M4" s="9"/>
      <c r="N4" s="16"/>
      <c r="O4" s="17"/>
      <c r="P4" s="15"/>
      <c r="Q4" s="16"/>
      <c r="R4" s="16"/>
      <c r="S4" s="17"/>
      <c r="T4" s="17"/>
      <c r="U4" s="17"/>
      <c r="V4" s="18"/>
      <c r="W4" s="17"/>
      <c r="X4" s="17"/>
      <c r="Y4" s="17"/>
      <c r="Z4" s="17"/>
      <c r="AA4" s="17"/>
      <c r="AB4" s="17"/>
      <c r="AC4" s="17"/>
      <c r="AD4" s="17"/>
      <c r="AE4" s="17"/>
      <c r="AF4" s="17"/>
      <c r="AG4" s="17"/>
      <c r="AH4" s="19"/>
      <c r="AI4" s="19"/>
      <c r="AJ4" s="19"/>
      <c r="AK4" s="19"/>
      <c r="AV4" s="14"/>
      <c r="AW4" s="14"/>
      <c r="AX4" s="14"/>
      <c r="AY4" s="14"/>
      <c r="AZ4" s="14"/>
      <c r="BA4" s="14"/>
      <c r="BB4" s="14"/>
      <c r="BC4" s="14"/>
      <c r="BD4" s="14"/>
      <c r="BE4" s="14"/>
      <c r="BF4" s="14"/>
      <c r="BG4" s="14"/>
      <c r="BH4" s="14"/>
      <c r="BI4" s="14"/>
      <c r="BJ4" s="14"/>
      <c r="BK4" s="14"/>
    </row>
    <row r="5" spans="1:267" s="10" customFormat="1" ht="7.5" customHeight="1" x14ac:dyDescent="0.25">
      <c r="H5" s="8"/>
      <c r="I5" s="85"/>
      <c r="J5" s="16"/>
      <c r="K5" s="17"/>
      <c r="L5" s="17"/>
      <c r="M5" s="17"/>
      <c r="N5" s="12"/>
      <c r="O5" s="17"/>
      <c r="P5" s="15"/>
      <c r="Q5" s="17"/>
      <c r="R5" s="17"/>
      <c r="S5" s="17"/>
      <c r="T5" s="17"/>
      <c r="U5" s="17"/>
      <c r="V5" s="18"/>
      <c r="W5" s="17"/>
      <c r="X5" s="17"/>
      <c r="Y5" s="17"/>
      <c r="Z5" s="17"/>
      <c r="AA5" s="17"/>
      <c r="AB5" s="17"/>
      <c r="AC5" s="17"/>
      <c r="AD5" s="17"/>
      <c r="AE5" s="17"/>
      <c r="AF5" s="17"/>
      <c r="AG5" s="17"/>
      <c r="AH5" s="19"/>
      <c r="AI5" s="19"/>
      <c r="AJ5" s="19"/>
      <c r="AK5" s="19"/>
      <c r="AV5" s="14"/>
      <c r="AW5" s="14"/>
      <c r="AX5" s="14"/>
      <c r="AY5" s="14"/>
      <c r="AZ5" s="14"/>
      <c r="BA5" s="14"/>
      <c r="BB5" s="14"/>
      <c r="BC5" s="14"/>
      <c r="BD5" s="14"/>
      <c r="BE5" s="14"/>
      <c r="BF5" s="14"/>
      <c r="BG5" s="14"/>
      <c r="BH5" s="14"/>
      <c r="BI5" s="14"/>
      <c r="BJ5" s="14"/>
      <c r="BK5" s="14"/>
    </row>
    <row r="6" spans="1:267" s="10" customFormat="1" ht="7.5" customHeight="1" thickBot="1" x14ac:dyDescent="0.3">
      <c r="A6" s="1"/>
      <c r="B6" s="1"/>
      <c r="C6" s="1"/>
      <c r="D6" s="1"/>
      <c r="E6" s="1"/>
      <c r="F6" s="1"/>
      <c r="G6" s="1"/>
      <c r="H6" s="20"/>
      <c r="I6" s="164"/>
      <c r="J6" s="165"/>
      <c r="K6" s="20"/>
      <c r="L6" s="20"/>
      <c r="M6" s="20"/>
      <c r="N6" s="20"/>
      <c r="O6" s="41"/>
      <c r="P6" s="6"/>
      <c r="Q6" s="41"/>
      <c r="R6" s="41"/>
      <c r="S6" s="41"/>
      <c r="T6" s="41"/>
      <c r="U6" s="41"/>
      <c r="V6" s="166"/>
      <c r="W6" s="41"/>
      <c r="X6" s="41"/>
      <c r="Y6" s="41"/>
      <c r="Z6" s="41"/>
      <c r="AA6" s="41"/>
      <c r="AB6" s="41"/>
      <c r="AC6" s="41"/>
      <c r="AD6" s="41"/>
      <c r="AE6" s="41"/>
      <c r="AF6" s="41"/>
      <c r="AG6" s="41"/>
      <c r="AH6" s="41"/>
      <c r="AI6" s="41"/>
      <c r="AJ6" s="41"/>
      <c r="AK6" s="41"/>
      <c r="AL6" s="1"/>
      <c r="AM6" s="1"/>
      <c r="AN6" s="1"/>
      <c r="AO6" s="1"/>
      <c r="AP6" s="1"/>
      <c r="AQ6" s="1"/>
      <c r="AR6" s="1"/>
      <c r="AS6" s="173"/>
      <c r="AT6" s="173"/>
      <c r="AU6" s="173"/>
      <c r="AV6" s="174"/>
      <c r="AW6" s="174"/>
      <c r="AX6" s="174"/>
      <c r="AY6" s="174"/>
      <c r="AZ6" s="174"/>
      <c r="BA6" s="174"/>
      <c r="BB6" s="174"/>
      <c r="BC6" s="174"/>
      <c r="BD6" s="174"/>
      <c r="BE6" s="174"/>
      <c r="BF6" s="174"/>
      <c r="BG6" s="174"/>
      <c r="BH6" s="174"/>
      <c r="BI6" s="174"/>
      <c r="BJ6" s="174"/>
      <c r="BK6" s="174"/>
    </row>
    <row r="7" spans="1:267" s="21" customFormat="1" ht="28.5" customHeight="1" x14ac:dyDescent="0.25">
      <c r="A7" s="273" t="s">
        <v>5</v>
      </c>
      <c r="B7" s="274"/>
      <c r="C7" s="274"/>
      <c r="D7" s="274"/>
      <c r="E7" s="274"/>
      <c r="F7" s="274" t="s">
        <v>6</v>
      </c>
      <c r="G7" s="274"/>
      <c r="H7" s="278" t="s">
        <v>7</v>
      </c>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307" t="s">
        <v>8</v>
      </c>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8"/>
    </row>
    <row r="8" spans="1:267" s="21" customFormat="1" ht="28.5" customHeight="1" x14ac:dyDescent="0.25">
      <c r="A8" s="294" t="s">
        <v>9</v>
      </c>
      <c r="B8" s="296" t="s">
        <v>10</v>
      </c>
      <c r="C8" s="296" t="s">
        <v>11</v>
      </c>
      <c r="D8" s="302" t="s">
        <v>148</v>
      </c>
      <c r="E8" s="302" t="s">
        <v>149</v>
      </c>
      <c r="F8" s="298" t="s">
        <v>12</v>
      </c>
      <c r="G8" s="300" t="s">
        <v>13</v>
      </c>
      <c r="H8" s="275" t="s">
        <v>14</v>
      </c>
      <c r="I8" s="275" t="s">
        <v>15</v>
      </c>
      <c r="J8" s="275" t="s">
        <v>16</v>
      </c>
      <c r="K8" s="280" t="s">
        <v>17</v>
      </c>
      <c r="L8" s="280"/>
      <c r="M8" s="280"/>
      <c r="N8" s="280"/>
      <c r="O8" s="280"/>
      <c r="P8" s="280"/>
      <c r="Q8" s="292" t="s">
        <v>18</v>
      </c>
      <c r="R8" s="292"/>
      <c r="S8" s="292"/>
      <c r="T8" s="292"/>
      <c r="U8" s="292"/>
      <c r="V8" s="280" t="s">
        <v>19</v>
      </c>
      <c r="W8" s="280" t="s">
        <v>20</v>
      </c>
      <c r="X8" s="280" t="s">
        <v>21</v>
      </c>
      <c r="Y8" s="280" t="s">
        <v>22</v>
      </c>
      <c r="Z8" s="280" t="s">
        <v>22</v>
      </c>
      <c r="AA8" s="280"/>
      <c r="AB8" s="280"/>
      <c r="AC8" s="280"/>
      <c r="AD8" s="280" t="s">
        <v>23</v>
      </c>
      <c r="AE8" s="280"/>
      <c r="AF8" s="280"/>
      <c r="AG8" s="280"/>
      <c r="AH8" s="279" t="s">
        <v>24</v>
      </c>
      <c r="AI8" s="279"/>
      <c r="AJ8" s="279"/>
      <c r="AK8" s="279"/>
      <c r="AL8" s="288" t="s">
        <v>25</v>
      </c>
      <c r="AM8" s="288"/>
      <c r="AN8" s="288"/>
      <c r="AO8" s="288" t="s">
        <v>26</v>
      </c>
      <c r="AP8" s="288"/>
      <c r="AQ8" s="288"/>
      <c r="AR8" s="310" t="s">
        <v>27</v>
      </c>
      <c r="AS8" s="310"/>
      <c r="AT8" s="310"/>
      <c r="AU8" s="310"/>
      <c r="AV8" s="288" t="s">
        <v>28</v>
      </c>
      <c r="AW8" s="288"/>
      <c r="AX8" s="288"/>
      <c r="AY8" s="288"/>
      <c r="AZ8" s="288"/>
      <c r="BA8" s="288"/>
      <c r="BB8" s="288"/>
      <c r="BC8" s="288"/>
      <c r="BD8" s="288"/>
      <c r="BE8" s="288"/>
      <c r="BF8" s="288"/>
      <c r="BG8" s="288"/>
      <c r="BH8" s="288"/>
      <c r="BI8" s="288"/>
      <c r="BJ8" s="288"/>
      <c r="BK8" s="309"/>
    </row>
    <row r="9" spans="1:267" s="21" customFormat="1" ht="24" customHeight="1" x14ac:dyDescent="0.25">
      <c r="A9" s="294"/>
      <c r="B9" s="296"/>
      <c r="C9" s="296"/>
      <c r="D9" s="302"/>
      <c r="E9" s="302"/>
      <c r="F9" s="298"/>
      <c r="G9" s="300"/>
      <c r="H9" s="275"/>
      <c r="I9" s="275"/>
      <c r="J9" s="275"/>
      <c r="K9" s="275" t="s">
        <v>29</v>
      </c>
      <c r="L9" s="304" t="s">
        <v>30</v>
      </c>
      <c r="M9" s="304"/>
      <c r="N9" s="280" t="s">
        <v>31</v>
      </c>
      <c r="O9" s="280"/>
      <c r="P9" s="275" t="s">
        <v>32</v>
      </c>
      <c r="Q9" s="275" t="s">
        <v>33</v>
      </c>
      <c r="R9" s="275" t="s">
        <v>34</v>
      </c>
      <c r="S9" s="292" t="s">
        <v>35</v>
      </c>
      <c r="T9" s="292" t="s">
        <v>36</v>
      </c>
      <c r="U9" s="292" t="s">
        <v>37</v>
      </c>
      <c r="V9" s="280"/>
      <c r="W9" s="280"/>
      <c r="X9" s="280"/>
      <c r="Y9" s="280"/>
      <c r="Z9" s="280" t="s">
        <v>38</v>
      </c>
      <c r="AA9" s="280" t="s">
        <v>39</v>
      </c>
      <c r="AB9" s="280" t="s">
        <v>40</v>
      </c>
      <c r="AC9" s="280" t="s">
        <v>41</v>
      </c>
      <c r="AD9" s="280" t="s">
        <v>42</v>
      </c>
      <c r="AE9" s="280" t="s">
        <v>43</v>
      </c>
      <c r="AF9" s="280" t="s">
        <v>44</v>
      </c>
      <c r="AG9" s="280" t="s">
        <v>45</v>
      </c>
      <c r="AH9" s="279" t="s">
        <v>46</v>
      </c>
      <c r="AI9" s="279" t="s">
        <v>47</v>
      </c>
      <c r="AJ9" s="279" t="s">
        <v>48</v>
      </c>
      <c r="AK9" s="279" t="s">
        <v>49</v>
      </c>
      <c r="AL9" s="288" t="s">
        <v>35</v>
      </c>
      <c r="AM9" s="288" t="s">
        <v>36</v>
      </c>
      <c r="AN9" s="288" t="s">
        <v>37</v>
      </c>
      <c r="AO9" s="290" t="s">
        <v>50</v>
      </c>
      <c r="AP9" s="290" t="s">
        <v>51</v>
      </c>
      <c r="AQ9" s="290" t="s">
        <v>52</v>
      </c>
      <c r="AR9" s="285" t="s">
        <v>53</v>
      </c>
      <c r="AS9" s="285" t="s">
        <v>54</v>
      </c>
      <c r="AT9" s="285" t="s">
        <v>55</v>
      </c>
      <c r="AU9" s="285" t="s">
        <v>56</v>
      </c>
      <c r="AV9" s="288" t="s">
        <v>220</v>
      </c>
      <c r="AW9" s="288"/>
      <c r="AX9" s="288"/>
      <c r="AY9" s="288"/>
      <c r="AZ9" s="288" t="s">
        <v>57</v>
      </c>
      <c r="BA9" s="288"/>
      <c r="BB9" s="288"/>
      <c r="BC9" s="288"/>
      <c r="BD9" s="288" t="s">
        <v>58</v>
      </c>
      <c r="BE9" s="288"/>
      <c r="BF9" s="288"/>
      <c r="BG9" s="288"/>
      <c r="BH9" s="288" t="s">
        <v>59</v>
      </c>
      <c r="BI9" s="288"/>
      <c r="BJ9" s="288"/>
      <c r="BK9" s="309"/>
    </row>
    <row r="10" spans="1:267" s="21" customFormat="1" ht="15.75" customHeight="1" x14ac:dyDescent="0.25">
      <c r="A10" s="294"/>
      <c r="B10" s="296"/>
      <c r="C10" s="296"/>
      <c r="D10" s="302"/>
      <c r="E10" s="302"/>
      <c r="F10" s="298"/>
      <c r="G10" s="300"/>
      <c r="H10" s="275"/>
      <c r="I10" s="275"/>
      <c r="J10" s="275"/>
      <c r="K10" s="275"/>
      <c r="L10" s="305" t="s">
        <v>60</v>
      </c>
      <c r="M10" s="305" t="s">
        <v>61</v>
      </c>
      <c r="N10" s="275" t="s">
        <v>62</v>
      </c>
      <c r="O10" s="275" t="s">
        <v>63</v>
      </c>
      <c r="P10" s="275"/>
      <c r="Q10" s="275"/>
      <c r="R10" s="275"/>
      <c r="S10" s="292"/>
      <c r="T10" s="292"/>
      <c r="U10" s="292"/>
      <c r="V10" s="280"/>
      <c r="W10" s="280"/>
      <c r="X10" s="280"/>
      <c r="Y10" s="280"/>
      <c r="Z10" s="280"/>
      <c r="AA10" s="280"/>
      <c r="AB10" s="280"/>
      <c r="AC10" s="280"/>
      <c r="AD10" s="280"/>
      <c r="AE10" s="280"/>
      <c r="AF10" s="280"/>
      <c r="AG10" s="280"/>
      <c r="AH10" s="279"/>
      <c r="AI10" s="279"/>
      <c r="AJ10" s="279"/>
      <c r="AK10" s="279"/>
      <c r="AL10" s="288"/>
      <c r="AM10" s="288"/>
      <c r="AN10" s="288"/>
      <c r="AO10" s="290"/>
      <c r="AP10" s="290"/>
      <c r="AQ10" s="290"/>
      <c r="AR10" s="285"/>
      <c r="AS10" s="285"/>
      <c r="AT10" s="285"/>
      <c r="AU10" s="285"/>
      <c r="AV10" s="288" t="s">
        <v>64</v>
      </c>
      <c r="AW10" s="288" t="s">
        <v>65</v>
      </c>
      <c r="AX10" s="288" t="s">
        <v>66</v>
      </c>
      <c r="AY10" s="288"/>
      <c r="AZ10" s="288" t="s">
        <v>64</v>
      </c>
      <c r="BA10" s="288" t="s">
        <v>65</v>
      </c>
      <c r="BB10" s="288" t="s">
        <v>66</v>
      </c>
      <c r="BC10" s="288"/>
      <c r="BD10" s="288" t="s">
        <v>64</v>
      </c>
      <c r="BE10" s="288" t="s">
        <v>65</v>
      </c>
      <c r="BF10" s="288" t="s">
        <v>66</v>
      </c>
      <c r="BG10" s="288"/>
      <c r="BH10" s="288" t="s">
        <v>64</v>
      </c>
      <c r="BI10" s="288" t="s">
        <v>65</v>
      </c>
      <c r="BJ10" s="288" t="s">
        <v>66</v>
      </c>
      <c r="BK10" s="309"/>
    </row>
    <row r="11" spans="1:267" s="21" customFormat="1" ht="49.5" customHeight="1" thickBot="1" x14ac:dyDescent="0.3">
      <c r="A11" s="295"/>
      <c r="B11" s="297"/>
      <c r="C11" s="297"/>
      <c r="D11" s="303"/>
      <c r="E11" s="303"/>
      <c r="F11" s="299"/>
      <c r="G11" s="301"/>
      <c r="H11" s="276"/>
      <c r="I11" s="276"/>
      <c r="J11" s="276"/>
      <c r="K11" s="276"/>
      <c r="L11" s="306"/>
      <c r="M11" s="306"/>
      <c r="N11" s="276"/>
      <c r="O11" s="276"/>
      <c r="P11" s="276"/>
      <c r="Q11" s="276"/>
      <c r="R11" s="276"/>
      <c r="S11" s="293"/>
      <c r="T11" s="293"/>
      <c r="U11" s="293"/>
      <c r="V11" s="281"/>
      <c r="W11" s="281"/>
      <c r="X11" s="281"/>
      <c r="Y11" s="281"/>
      <c r="Z11" s="281"/>
      <c r="AA11" s="281"/>
      <c r="AB11" s="281"/>
      <c r="AC11" s="281"/>
      <c r="AD11" s="281"/>
      <c r="AE11" s="281"/>
      <c r="AF11" s="281"/>
      <c r="AG11" s="281"/>
      <c r="AH11" s="287"/>
      <c r="AI11" s="287"/>
      <c r="AJ11" s="287"/>
      <c r="AK11" s="287"/>
      <c r="AL11" s="289"/>
      <c r="AM11" s="289"/>
      <c r="AN11" s="289"/>
      <c r="AO11" s="291"/>
      <c r="AP11" s="291"/>
      <c r="AQ11" s="291"/>
      <c r="AR11" s="286"/>
      <c r="AS11" s="286"/>
      <c r="AT11" s="286"/>
      <c r="AU11" s="286"/>
      <c r="AV11" s="289"/>
      <c r="AW11" s="289"/>
      <c r="AX11" s="129" t="s">
        <v>67</v>
      </c>
      <c r="AY11" s="66" t="s">
        <v>68</v>
      </c>
      <c r="AZ11" s="289"/>
      <c r="BA11" s="289"/>
      <c r="BB11" s="129" t="s">
        <v>67</v>
      </c>
      <c r="BC11" s="66" t="s">
        <v>68</v>
      </c>
      <c r="BD11" s="289"/>
      <c r="BE11" s="289"/>
      <c r="BF11" s="129" t="s">
        <v>67</v>
      </c>
      <c r="BG11" s="66" t="s">
        <v>68</v>
      </c>
      <c r="BH11" s="289"/>
      <c r="BI11" s="289"/>
      <c r="BJ11" s="129" t="s">
        <v>67</v>
      </c>
      <c r="BK11" s="67" t="s">
        <v>68</v>
      </c>
    </row>
    <row r="12" spans="1:267" s="21" customFormat="1" ht="225.45" customHeight="1" x14ac:dyDescent="0.25">
      <c r="A12" s="176" t="s">
        <v>69</v>
      </c>
      <c r="B12" s="177" t="s">
        <v>212</v>
      </c>
      <c r="C12" s="177" t="s">
        <v>70</v>
      </c>
      <c r="D12" s="178" t="s">
        <v>150</v>
      </c>
      <c r="E12" s="178" t="s">
        <v>151</v>
      </c>
      <c r="F12" s="179" t="s">
        <v>71</v>
      </c>
      <c r="G12" s="180"/>
      <c r="H12" s="232">
        <v>1</v>
      </c>
      <c r="I12" s="159" t="s">
        <v>72</v>
      </c>
      <c r="J12" s="177" t="s">
        <v>73</v>
      </c>
      <c r="K12" s="181" t="s">
        <v>74</v>
      </c>
      <c r="L12" s="182" t="s">
        <v>75</v>
      </c>
      <c r="M12" s="181" t="s">
        <v>71</v>
      </c>
      <c r="N12" s="183">
        <v>3</v>
      </c>
      <c r="O12" s="184" t="s">
        <v>76</v>
      </c>
      <c r="P12" s="185" t="s">
        <v>156</v>
      </c>
      <c r="Q12" s="186">
        <v>44200</v>
      </c>
      <c r="R12" s="186">
        <v>44561</v>
      </c>
      <c r="S12" s="187">
        <v>1</v>
      </c>
      <c r="T12" s="187">
        <v>1</v>
      </c>
      <c r="U12" s="187">
        <v>1</v>
      </c>
      <c r="V12" s="182" t="s">
        <v>77</v>
      </c>
      <c r="W12" s="159" t="s">
        <v>79</v>
      </c>
      <c r="X12" s="177" t="s">
        <v>78</v>
      </c>
      <c r="Y12" s="185" t="s">
        <v>80</v>
      </c>
      <c r="Z12" s="181" t="s">
        <v>14</v>
      </c>
      <c r="AA12" s="181" t="s">
        <v>81</v>
      </c>
      <c r="AB12" s="181" t="s">
        <v>81</v>
      </c>
      <c r="AC12" s="181" t="s">
        <v>81</v>
      </c>
      <c r="AD12" s="181"/>
      <c r="AE12" s="181" t="s">
        <v>71</v>
      </c>
      <c r="AF12" s="181"/>
      <c r="AG12" s="181"/>
      <c r="AH12" s="181" t="s">
        <v>82</v>
      </c>
      <c r="AI12" s="181" t="s">
        <v>82</v>
      </c>
      <c r="AJ12" s="218" t="s">
        <v>82</v>
      </c>
      <c r="AK12" s="218" t="s">
        <v>82</v>
      </c>
      <c r="AL12" s="236">
        <v>1</v>
      </c>
      <c r="AM12" s="160"/>
      <c r="AN12" s="160"/>
      <c r="AO12" s="240">
        <f>SUM(AL12:AN12)</f>
        <v>1</v>
      </c>
      <c r="AP12" s="50">
        <f>+N12</f>
        <v>3</v>
      </c>
      <c r="AQ12" s="219">
        <f t="shared" ref="AQ12:AQ34" si="0">IF((AO12/AP12)&gt;100%,100%,(AO12/AP12))</f>
        <v>0.33333333333333331</v>
      </c>
      <c r="AR12" s="161">
        <v>3.125E-2</v>
      </c>
      <c r="AS12" s="226"/>
      <c r="AT12" s="65">
        <f t="shared" ref="AT12:AT34" si="1">IF(AQ12&gt;AS12,AQ12*AR12,AS12*AR12)</f>
        <v>1.0416666666666666E-2</v>
      </c>
      <c r="AU12" s="266">
        <f>SUM(AT12+AT13+AT14+AT15+AT19+AT25+AT29+AT32)</f>
        <v>7.2291666666666671E-2</v>
      </c>
      <c r="AV12" s="243" t="s">
        <v>243</v>
      </c>
      <c r="AW12" s="61" t="s">
        <v>249</v>
      </c>
      <c r="AX12" s="254" t="s">
        <v>271</v>
      </c>
      <c r="AY12" s="249"/>
      <c r="AZ12" s="160"/>
      <c r="BA12" s="160"/>
      <c r="BB12" s="160"/>
      <c r="BC12" s="162"/>
      <c r="BD12" s="160"/>
      <c r="BE12" s="160"/>
      <c r="BF12" s="160"/>
      <c r="BG12" s="162"/>
      <c r="BH12" s="160"/>
      <c r="BI12" s="160"/>
      <c r="BJ12" s="160"/>
      <c r="BK12" s="163"/>
    </row>
    <row r="13" spans="1:267" s="77" customFormat="1" ht="241.2" customHeight="1" x14ac:dyDescent="0.25">
      <c r="A13" s="188" t="s">
        <v>83</v>
      </c>
      <c r="B13" s="189" t="s">
        <v>84</v>
      </c>
      <c r="C13" s="189" t="s">
        <v>85</v>
      </c>
      <c r="D13" s="190" t="s">
        <v>150</v>
      </c>
      <c r="E13" s="190" t="s">
        <v>151</v>
      </c>
      <c r="F13" s="191"/>
      <c r="G13" s="175"/>
      <c r="H13" s="191">
        <v>2</v>
      </c>
      <c r="I13" s="192" t="s">
        <v>86</v>
      </c>
      <c r="J13" s="193" t="s">
        <v>159</v>
      </c>
      <c r="K13" s="194" t="s">
        <v>161</v>
      </c>
      <c r="L13" s="195"/>
      <c r="M13" s="195" t="s">
        <v>75</v>
      </c>
      <c r="N13" s="196">
        <v>1</v>
      </c>
      <c r="O13" s="197" t="s">
        <v>49</v>
      </c>
      <c r="P13" s="198"/>
      <c r="Q13" s="199">
        <v>44200</v>
      </c>
      <c r="R13" s="199">
        <v>44439</v>
      </c>
      <c r="S13" s="200"/>
      <c r="T13" s="195"/>
      <c r="U13" s="195">
        <v>1</v>
      </c>
      <c r="V13" s="38" t="s">
        <v>77</v>
      </c>
      <c r="W13" s="197" t="s">
        <v>87</v>
      </c>
      <c r="X13" s="201" t="s">
        <v>88</v>
      </c>
      <c r="Y13" s="241" t="s">
        <v>112</v>
      </c>
      <c r="Z13" s="201" t="s">
        <v>89</v>
      </c>
      <c r="AA13" s="201" t="s">
        <v>89</v>
      </c>
      <c r="AB13" s="201" t="s">
        <v>89</v>
      </c>
      <c r="AC13" s="201" t="s">
        <v>89</v>
      </c>
      <c r="AD13" s="220"/>
      <c r="AE13" s="201"/>
      <c r="AF13" s="201"/>
      <c r="AG13" s="221"/>
      <c r="AH13" s="222" t="s">
        <v>82</v>
      </c>
      <c r="AI13" s="222" t="s">
        <v>82</v>
      </c>
      <c r="AJ13" s="222" t="s">
        <v>82</v>
      </c>
      <c r="AK13" s="222" t="s">
        <v>82</v>
      </c>
      <c r="AL13" s="60"/>
      <c r="AM13" s="50"/>
      <c r="AN13" s="51"/>
      <c r="AO13" s="240">
        <f t="shared" ref="AO13:AO34" si="2">SUM(AL13:AN13)</f>
        <v>0</v>
      </c>
      <c r="AP13" s="128">
        <f t="shared" ref="AP13:AP34" si="3">+N13</f>
        <v>1</v>
      </c>
      <c r="AQ13" s="223">
        <f>IF((AO13/AP13)&gt;100%,100%,(AO13/AP13))</f>
        <v>0</v>
      </c>
      <c r="AR13" s="131">
        <v>3.125E-2</v>
      </c>
      <c r="AS13" s="226">
        <v>0.17</v>
      </c>
      <c r="AT13" s="134">
        <f t="shared" si="1"/>
        <v>5.3125000000000004E-3</v>
      </c>
      <c r="AU13" s="267"/>
      <c r="AV13" s="229" t="s">
        <v>222</v>
      </c>
      <c r="AW13" s="237" t="s">
        <v>244</v>
      </c>
      <c r="AX13" s="252" t="s">
        <v>266</v>
      </c>
      <c r="AY13" s="250"/>
      <c r="AZ13" s="78"/>
      <c r="BA13" s="78"/>
      <c r="BB13" s="79"/>
      <c r="BC13" s="30"/>
      <c r="BD13" s="75"/>
      <c r="BE13" s="76"/>
      <c r="BF13" s="30"/>
      <c r="BG13" s="30"/>
      <c r="BH13" s="30"/>
      <c r="BI13" s="30"/>
      <c r="BJ13" s="30"/>
      <c r="BK13" s="47"/>
    </row>
    <row r="14" spans="1:267" s="77" customFormat="1" ht="204" customHeight="1" x14ac:dyDescent="0.25">
      <c r="A14" s="188" t="s">
        <v>83</v>
      </c>
      <c r="B14" s="189" t="s">
        <v>84</v>
      </c>
      <c r="C14" s="189" t="s">
        <v>90</v>
      </c>
      <c r="D14" s="190" t="s">
        <v>150</v>
      </c>
      <c r="E14" s="190" t="s">
        <v>151</v>
      </c>
      <c r="F14" s="191"/>
      <c r="G14" s="175"/>
      <c r="H14" s="191">
        <v>3</v>
      </c>
      <c r="I14" s="192" t="s">
        <v>91</v>
      </c>
      <c r="J14" s="202" t="s">
        <v>160</v>
      </c>
      <c r="K14" s="194" t="s">
        <v>162</v>
      </c>
      <c r="L14" s="195"/>
      <c r="M14" s="195" t="s">
        <v>75</v>
      </c>
      <c r="N14" s="196">
        <v>3</v>
      </c>
      <c r="O14" s="197" t="s">
        <v>92</v>
      </c>
      <c r="P14" s="198"/>
      <c r="Q14" s="199">
        <v>44200</v>
      </c>
      <c r="R14" s="199">
        <v>44500</v>
      </c>
      <c r="S14" s="195">
        <v>1</v>
      </c>
      <c r="T14" s="195">
        <v>1</v>
      </c>
      <c r="U14" s="195">
        <v>1</v>
      </c>
      <c r="V14" s="38" t="s">
        <v>77</v>
      </c>
      <c r="W14" s="197" t="s">
        <v>87</v>
      </c>
      <c r="X14" s="201" t="s">
        <v>88</v>
      </c>
      <c r="Y14" s="241" t="s">
        <v>112</v>
      </c>
      <c r="Z14" s="201" t="s">
        <v>89</v>
      </c>
      <c r="AA14" s="201" t="s">
        <v>89</v>
      </c>
      <c r="AB14" s="201" t="s">
        <v>89</v>
      </c>
      <c r="AC14" s="201" t="s">
        <v>89</v>
      </c>
      <c r="AD14" s="72"/>
      <c r="AE14" s="72"/>
      <c r="AF14" s="201"/>
      <c r="AG14" s="221"/>
      <c r="AH14" s="222" t="s">
        <v>82</v>
      </c>
      <c r="AI14" s="222" t="s">
        <v>82</v>
      </c>
      <c r="AJ14" s="222" t="s">
        <v>82</v>
      </c>
      <c r="AK14" s="222" t="s">
        <v>82</v>
      </c>
      <c r="AL14" s="60">
        <v>1</v>
      </c>
      <c r="AM14" s="50"/>
      <c r="AN14" s="51"/>
      <c r="AO14" s="240">
        <f t="shared" si="2"/>
        <v>1</v>
      </c>
      <c r="AP14" s="128">
        <f t="shared" si="3"/>
        <v>3</v>
      </c>
      <c r="AQ14" s="223">
        <f t="shared" si="0"/>
        <v>0.33333333333333331</v>
      </c>
      <c r="AR14" s="131">
        <v>3.125E-2</v>
      </c>
      <c r="AS14" s="226"/>
      <c r="AT14" s="134">
        <f t="shared" si="1"/>
        <v>1.0416666666666666E-2</v>
      </c>
      <c r="AU14" s="267"/>
      <c r="AV14" s="229" t="s">
        <v>223</v>
      </c>
      <c r="AW14" s="237" t="s">
        <v>250</v>
      </c>
      <c r="AX14" s="252" t="s">
        <v>267</v>
      </c>
      <c r="AY14" s="251"/>
      <c r="AZ14" s="78"/>
      <c r="BA14" s="78"/>
      <c r="BB14" s="79"/>
      <c r="BC14" s="30"/>
      <c r="BD14" s="75"/>
      <c r="BE14" s="76"/>
      <c r="BF14" s="30"/>
      <c r="BG14" s="30"/>
      <c r="BH14" s="30"/>
      <c r="BI14" s="30"/>
      <c r="BJ14" s="30"/>
      <c r="BK14" s="47"/>
    </row>
    <row r="15" spans="1:267" s="77" customFormat="1" ht="263.25" customHeight="1" x14ac:dyDescent="0.35">
      <c r="A15" s="188" t="s">
        <v>83</v>
      </c>
      <c r="B15" s="189" t="s">
        <v>84</v>
      </c>
      <c r="C15" s="189" t="s">
        <v>85</v>
      </c>
      <c r="D15" s="190" t="s">
        <v>150</v>
      </c>
      <c r="E15" s="190" t="s">
        <v>151</v>
      </c>
      <c r="F15" s="191"/>
      <c r="G15" s="175"/>
      <c r="H15" s="191">
        <v>4</v>
      </c>
      <c r="I15" s="192" t="s">
        <v>163</v>
      </c>
      <c r="J15" s="202" t="s">
        <v>164</v>
      </c>
      <c r="K15" s="194" t="s">
        <v>165</v>
      </c>
      <c r="L15" s="195"/>
      <c r="M15" s="195" t="s">
        <v>75</v>
      </c>
      <c r="N15" s="196">
        <v>3</v>
      </c>
      <c r="O15" s="197" t="s">
        <v>92</v>
      </c>
      <c r="P15" s="198"/>
      <c r="Q15" s="199">
        <v>44200</v>
      </c>
      <c r="R15" s="199">
        <v>44500</v>
      </c>
      <c r="S15" s="195">
        <v>1</v>
      </c>
      <c r="T15" s="195">
        <v>1</v>
      </c>
      <c r="U15" s="195">
        <v>1</v>
      </c>
      <c r="V15" s="38" t="s">
        <v>77</v>
      </c>
      <c r="W15" s="197" t="s">
        <v>87</v>
      </c>
      <c r="X15" s="201" t="s">
        <v>88</v>
      </c>
      <c r="Y15" s="241" t="s">
        <v>80</v>
      </c>
      <c r="Z15" s="201" t="s">
        <v>89</v>
      </c>
      <c r="AA15" s="201" t="s">
        <v>89</v>
      </c>
      <c r="AB15" s="201" t="s">
        <v>89</v>
      </c>
      <c r="AC15" s="201" t="s">
        <v>89</v>
      </c>
      <c r="AD15" s="201"/>
      <c r="AE15" s="201"/>
      <c r="AF15" s="201"/>
      <c r="AG15" s="221"/>
      <c r="AH15" s="222" t="s">
        <v>82</v>
      </c>
      <c r="AI15" s="222" t="s">
        <v>82</v>
      </c>
      <c r="AJ15" s="222" t="s">
        <v>82</v>
      </c>
      <c r="AK15" s="222" t="s">
        <v>82</v>
      </c>
      <c r="AL15" s="60">
        <v>1</v>
      </c>
      <c r="AM15" s="50"/>
      <c r="AN15" s="50"/>
      <c r="AO15" s="240">
        <f t="shared" si="2"/>
        <v>1</v>
      </c>
      <c r="AP15" s="128">
        <f t="shared" si="3"/>
        <v>3</v>
      </c>
      <c r="AQ15" s="223">
        <f t="shared" si="0"/>
        <v>0.33333333333333331</v>
      </c>
      <c r="AR15" s="131">
        <v>3.125E-2</v>
      </c>
      <c r="AS15" s="226"/>
      <c r="AT15" s="134">
        <f t="shared" si="1"/>
        <v>1.0416666666666666E-2</v>
      </c>
      <c r="AU15" s="268"/>
      <c r="AV15" s="229" t="s">
        <v>245</v>
      </c>
      <c r="AW15" s="237" t="s">
        <v>251</v>
      </c>
      <c r="AX15" s="252" t="s">
        <v>268</v>
      </c>
      <c r="AY15" s="255"/>
      <c r="AZ15" s="74"/>
      <c r="BA15" s="74"/>
      <c r="BB15" s="86"/>
      <c r="BC15" s="87"/>
      <c r="BD15" s="75"/>
      <c r="BE15" s="76"/>
      <c r="BF15" s="87"/>
      <c r="BG15" s="87"/>
      <c r="BH15" s="87"/>
      <c r="BI15" s="87"/>
      <c r="BJ15" s="87"/>
      <c r="BK15" s="88"/>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row>
    <row r="16" spans="1:267" s="77" customFormat="1" ht="253.8" customHeight="1" x14ac:dyDescent="0.25">
      <c r="A16" s="188" t="s">
        <v>69</v>
      </c>
      <c r="B16" s="189" t="s">
        <v>93</v>
      </c>
      <c r="C16" s="189" t="s">
        <v>94</v>
      </c>
      <c r="D16" s="203" t="s">
        <v>152</v>
      </c>
      <c r="E16" s="203" t="s">
        <v>153</v>
      </c>
      <c r="F16" s="204"/>
      <c r="G16" s="175"/>
      <c r="H16" s="70">
        <v>5</v>
      </c>
      <c r="I16" s="71" t="s">
        <v>95</v>
      </c>
      <c r="J16" s="167" t="s">
        <v>166</v>
      </c>
      <c r="K16" s="194" t="s">
        <v>214</v>
      </c>
      <c r="L16" s="195" t="s">
        <v>75</v>
      </c>
      <c r="M16" s="195"/>
      <c r="N16" s="196">
        <v>1</v>
      </c>
      <c r="O16" s="197" t="s">
        <v>96</v>
      </c>
      <c r="P16" s="198"/>
      <c r="Q16" s="199">
        <v>44229</v>
      </c>
      <c r="R16" s="199">
        <v>44286</v>
      </c>
      <c r="S16" s="195">
        <v>1</v>
      </c>
      <c r="T16" s="195"/>
      <c r="U16" s="195"/>
      <c r="V16" s="38" t="s">
        <v>77</v>
      </c>
      <c r="W16" s="197" t="s">
        <v>97</v>
      </c>
      <c r="X16" s="201" t="s">
        <v>98</v>
      </c>
      <c r="Y16" s="241" t="s">
        <v>80</v>
      </c>
      <c r="Z16" s="201"/>
      <c r="AA16" s="201"/>
      <c r="AB16" s="201"/>
      <c r="AC16" s="201"/>
      <c r="AD16" s="72"/>
      <c r="AE16" s="72"/>
      <c r="AF16" s="201"/>
      <c r="AG16" s="221"/>
      <c r="AH16" s="222" t="s">
        <v>82</v>
      </c>
      <c r="AI16" s="222" t="s">
        <v>82</v>
      </c>
      <c r="AJ16" s="222" t="s">
        <v>82</v>
      </c>
      <c r="AK16" s="222" t="s">
        <v>82</v>
      </c>
      <c r="AL16" s="60">
        <v>1</v>
      </c>
      <c r="AM16" s="50"/>
      <c r="AN16" s="51"/>
      <c r="AO16" s="240">
        <f t="shared" si="2"/>
        <v>1</v>
      </c>
      <c r="AP16" s="128">
        <f t="shared" si="3"/>
        <v>1</v>
      </c>
      <c r="AQ16" s="223">
        <f t="shared" si="0"/>
        <v>1</v>
      </c>
      <c r="AR16" s="132">
        <v>4.1599999999999998E-2</v>
      </c>
      <c r="AS16" s="226"/>
      <c r="AT16" s="134">
        <f t="shared" si="1"/>
        <v>4.1599999999999998E-2</v>
      </c>
      <c r="AU16" s="269">
        <f>SUM(AT16+AT17+AT18+AT20+AT21+AT22)</f>
        <v>0.10524799999999999</v>
      </c>
      <c r="AV16" s="229" t="s">
        <v>252</v>
      </c>
      <c r="AW16" s="237" t="s">
        <v>234</v>
      </c>
      <c r="AX16" s="252" t="s">
        <v>269</v>
      </c>
      <c r="AY16" s="251"/>
      <c r="AZ16" s="78"/>
      <c r="BA16" s="78"/>
      <c r="BB16" s="79"/>
      <c r="BC16" s="30"/>
      <c r="BD16" s="75"/>
      <c r="BE16" s="76"/>
      <c r="BF16" s="30"/>
      <c r="BG16" s="30"/>
      <c r="BH16" s="30"/>
      <c r="BI16" s="30"/>
      <c r="BJ16" s="30"/>
      <c r="BK16" s="47"/>
    </row>
    <row r="17" spans="1:63" s="77" customFormat="1" ht="229.8" customHeight="1" x14ac:dyDescent="0.35">
      <c r="A17" s="188" t="s">
        <v>69</v>
      </c>
      <c r="B17" s="189" t="s">
        <v>93</v>
      </c>
      <c r="C17" s="189" t="s">
        <v>94</v>
      </c>
      <c r="D17" s="203" t="s">
        <v>152</v>
      </c>
      <c r="E17" s="203" t="s">
        <v>153</v>
      </c>
      <c r="F17" s="204"/>
      <c r="G17" s="175"/>
      <c r="H17" s="70">
        <v>6</v>
      </c>
      <c r="I17" s="71" t="s">
        <v>167</v>
      </c>
      <c r="J17" s="167" t="s">
        <v>168</v>
      </c>
      <c r="K17" s="194" t="s">
        <v>215</v>
      </c>
      <c r="L17" s="195" t="s">
        <v>75</v>
      </c>
      <c r="M17" s="195"/>
      <c r="N17" s="196">
        <v>1</v>
      </c>
      <c r="O17" s="197" t="s">
        <v>99</v>
      </c>
      <c r="P17" s="198"/>
      <c r="Q17" s="199">
        <v>44229</v>
      </c>
      <c r="R17" s="199">
        <v>44377</v>
      </c>
      <c r="S17" s="205"/>
      <c r="T17" s="130">
        <v>1</v>
      </c>
      <c r="U17" s="133"/>
      <c r="V17" s="38" t="s">
        <v>77</v>
      </c>
      <c r="W17" s="197" t="s">
        <v>97</v>
      </c>
      <c r="X17" s="201" t="s">
        <v>100</v>
      </c>
      <c r="Y17" s="241" t="s">
        <v>80</v>
      </c>
      <c r="Z17" s="201"/>
      <c r="AA17" s="201"/>
      <c r="AB17" s="201"/>
      <c r="AC17" s="201"/>
      <c r="AD17" s="72"/>
      <c r="AE17" s="72"/>
      <c r="AF17" s="201"/>
      <c r="AG17" s="221"/>
      <c r="AH17" s="222" t="s">
        <v>82</v>
      </c>
      <c r="AI17" s="222" t="s">
        <v>82</v>
      </c>
      <c r="AJ17" s="222" t="s">
        <v>82</v>
      </c>
      <c r="AK17" s="222" t="s">
        <v>82</v>
      </c>
      <c r="AL17" s="63"/>
      <c r="AM17" s="51"/>
      <c r="AN17" s="51"/>
      <c r="AO17" s="240">
        <f t="shared" si="2"/>
        <v>0</v>
      </c>
      <c r="AP17" s="128">
        <f t="shared" si="3"/>
        <v>1</v>
      </c>
      <c r="AQ17" s="223">
        <f t="shared" si="0"/>
        <v>0</v>
      </c>
      <c r="AR17" s="132">
        <v>4.1599999999999998E-2</v>
      </c>
      <c r="AS17" s="233">
        <v>0.5</v>
      </c>
      <c r="AT17" s="134">
        <f t="shared" si="1"/>
        <v>2.0799999999999999E-2</v>
      </c>
      <c r="AU17" s="267"/>
      <c r="AV17" s="229" t="s">
        <v>246</v>
      </c>
      <c r="AW17" s="237" t="s">
        <v>235</v>
      </c>
      <c r="AX17" s="252" t="s">
        <v>285</v>
      </c>
      <c r="AY17" s="256"/>
      <c r="AZ17" s="78"/>
      <c r="BA17" s="78"/>
      <c r="BB17" s="79"/>
      <c r="BC17" s="30"/>
      <c r="BD17" s="75"/>
      <c r="BE17" s="76"/>
      <c r="BF17" s="30"/>
      <c r="BG17" s="30"/>
      <c r="BH17" s="30"/>
      <c r="BI17" s="30"/>
      <c r="BJ17" s="30"/>
      <c r="BK17" s="47"/>
    </row>
    <row r="18" spans="1:63" s="77" customFormat="1" ht="92.4" x14ac:dyDescent="0.25">
      <c r="A18" s="188" t="s">
        <v>69</v>
      </c>
      <c r="B18" s="189" t="s">
        <v>93</v>
      </c>
      <c r="C18" s="189" t="s">
        <v>101</v>
      </c>
      <c r="D18" s="203" t="s">
        <v>152</v>
      </c>
      <c r="E18" s="203" t="s">
        <v>153</v>
      </c>
      <c r="F18" s="204"/>
      <c r="G18" s="175"/>
      <c r="H18" s="70">
        <v>7</v>
      </c>
      <c r="I18" s="71" t="s">
        <v>102</v>
      </c>
      <c r="J18" s="167" t="s">
        <v>169</v>
      </c>
      <c r="K18" s="194" t="s">
        <v>216</v>
      </c>
      <c r="L18" s="195" t="s">
        <v>75</v>
      </c>
      <c r="M18" s="195"/>
      <c r="N18" s="196">
        <v>1</v>
      </c>
      <c r="O18" s="197" t="s">
        <v>103</v>
      </c>
      <c r="P18" s="198"/>
      <c r="Q18" s="199">
        <v>44440</v>
      </c>
      <c r="R18" s="199">
        <v>44561</v>
      </c>
      <c r="S18" s="195"/>
      <c r="T18" s="195"/>
      <c r="U18" s="195">
        <v>1</v>
      </c>
      <c r="V18" s="38" t="s">
        <v>77</v>
      </c>
      <c r="W18" s="197" t="s">
        <v>97</v>
      </c>
      <c r="X18" s="201" t="s">
        <v>98</v>
      </c>
      <c r="Y18" s="241" t="s">
        <v>80</v>
      </c>
      <c r="Z18" s="201"/>
      <c r="AA18" s="201"/>
      <c r="AB18" s="201"/>
      <c r="AC18" s="201"/>
      <c r="AD18" s="72"/>
      <c r="AE18" s="72"/>
      <c r="AF18" s="201"/>
      <c r="AG18" s="221"/>
      <c r="AH18" s="222" t="s">
        <v>82</v>
      </c>
      <c r="AI18" s="222" t="s">
        <v>82</v>
      </c>
      <c r="AJ18" s="222" t="s">
        <v>82</v>
      </c>
      <c r="AK18" s="222" t="s">
        <v>82</v>
      </c>
      <c r="AL18" s="60"/>
      <c r="AM18" s="50"/>
      <c r="AN18" s="51"/>
      <c r="AO18" s="240">
        <f t="shared" si="2"/>
        <v>0</v>
      </c>
      <c r="AP18" s="128">
        <f t="shared" si="3"/>
        <v>1</v>
      </c>
      <c r="AQ18" s="223">
        <f t="shared" si="0"/>
        <v>0</v>
      </c>
      <c r="AR18" s="132">
        <v>4.1599999999999998E-2</v>
      </c>
      <c r="AS18" s="233">
        <v>0.01</v>
      </c>
      <c r="AT18" s="246">
        <f t="shared" si="1"/>
        <v>4.1599999999999997E-4</v>
      </c>
      <c r="AU18" s="268"/>
      <c r="AV18" s="229" t="s">
        <v>253</v>
      </c>
      <c r="AW18" s="237" t="s">
        <v>230</v>
      </c>
      <c r="AX18" s="259" t="s">
        <v>270</v>
      </c>
      <c r="AY18" s="257"/>
      <c r="AZ18" s="78"/>
      <c r="BA18" s="78"/>
      <c r="BB18" s="79"/>
      <c r="BC18" s="30"/>
      <c r="BD18" s="75"/>
      <c r="BE18" s="76"/>
      <c r="BF18" s="30"/>
      <c r="BG18" s="30"/>
      <c r="BH18" s="30"/>
      <c r="BI18" s="30"/>
      <c r="BJ18" s="30"/>
      <c r="BK18" s="47"/>
    </row>
    <row r="19" spans="1:63" s="77" customFormat="1" ht="145.80000000000001" customHeight="1" x14ac:dyDescent="0.25">
      <c r="A19" s="188" t="s">
        <v>83</v>
      </c>
      <c r="B19" s="189" t="s">
        <v>104</v>
      </c>
      <c r="C19" s="189" t="s">
        <v>104</v>
      </c>
      <c r="D19" s="190" t="s">
        <v>150</v>
      </c>
      <c r="E19" s="190" t="s">
        <v>151</v>
      </c>
      <c r="F19" s="191"/>
      <c r="G19" s="175"/>
      <c r="H19" s="191">
        <v>8</v>
      </c>
      <c r="I19" s="78" t="s">
        <v>105</v>
      </c>
      <c r="J19" s="201" t="s">
        <v>106</v>
      </c>
      <c r="K19" s="201" t="s">
        <v>170</v>
      </c>
      <c r="L19" s="196"/>
      <c r="M19" s="195" t="s">
        <v>75</v>
      </c>
      <c r="N19" s="196">
        <v>1</v>
      </c>
      <c r="O19" s="197" t="s">
        <v>107</v>
      </c>
      <c r="P19" s="198"/>
      <c r="Q19" s="199">
        <v>44317</v>
      </c>
      <c r="R19" s="199">
        <v>44347</v>
      </c>
      <c r="S19" s="73"/>
      <c r="T19" s="73">
        <v>1</v>
      </c>
      <c r="U19" s="73"/>
      <c r="V19" s="38" t="s">
        <v>77</v>
      </c>
      <c r="W19" s="197" t="s">
        <v>108</v>
      </c>
      <c r="X19" s="201" t="s">
        <v>109</v>
      </c>
      <c r="Y19" s="198" t="s">
        <v>80</v>
      </c>
      <c r="Z19" s="201"/>
      <c r="AA19" s="201"/>
      <c r="AB19" s="201"/>
      <c r="AC19" s="201"/>
      <c r="AD19" s="72"/>
      <c r="AE19" s="72"/>
      <c r="AF19" s="201"/>
      <c r="AG19" s="221"/>
      <c r="AH19" s="222" t="s">
        <v>82</v>
      </c>
      <c r="AI19" s="222" t="s">
        <v>82</v>
      </c>
      <c r="AJ19" s="222" t="s">
        <v>82</v>
      </c>
      <c r="AK19" s="222" t="s">
        <v>82</v>
      </c>
      <c r="AL19" s="60"/>
      <c r="AM19" s="231"/>
      <c r="AN19" s="231"/>
      <c r="AO19" s="240">
        <f t="shared" si="2"/>
        <v>0</v>
      </c>
      <c r="AP19" s="128">
        <f t="shared" si="3"/>
        <v>1</v>
      </c>
      <c r="AQ19" s="223">
        <f t="shared" si="0"/>
        <v>0</v>
      </c>
      <c r="AR19" s="131">
        <v>3.125E-2</v>
      </c>
      <c r="AS19" s="233">
        <v>0.01</v>
      </c>
      <c r="AT19" s="246">
        <f t="shared" si="1"/>
        <v>3.1250000000000001E-4</v>
      </c>
      <c r="AU19" s="247">
        <f>SUM(AT12+AT13+AT14+AT15+AT19+AT25+AT29+AT32)</f>
        <v>7.2291666666666671E-2</v>
      </c>
      <c r="AV19" s="229" t="s">
        <v>237</v>
      </c>
      <c r="AW19" s="234" t="s">
        <v>229</v>
      </c>
      <c r="AX19" s="259" t="s">
        <v>275</v>
      </c>
      <c r="AY19" s="257"/>
      <c r="AZ19" s="78"/>
      <c r="BA19" s="78"/>
      <c r="BB19" s="79"/>
      <c r="BC19" s="30"/>
      <c r="BD19" s="75"/>
      <c r="BE19" s="76"/>
      <c r="BF19" s="30"/>
      <c r="BG19" s="30"/>
      <c r="BH19" s="30"/>
      <c r="BI19" s="30"/>
      <c r="BJ19" s="30"/>
      <c r="BK19" s="47"/>
    </row>
    <row r="20" spans="1:63" s="77" customFormat="1" ht="178.5" customHeight="1" x14ac:dyDescent="0.25">
      <c r="A20" s="188" t="s">
        <v>83</v>
      </c>
      <c r="B20" s="189" t="s">
        <v>104</v>
      </c>
      <c r="C20" s="189" t="s">
        <v>104</v>
      </c>
      <c r="D20" s="203" t="s">
        <v>152</v>
      </c>
      <c r="E20" s="203" t="s">
        <v>153</v>
      </c>
      <c r="F20" s="191"/>
      <c r="G20" s="175"/>
      <c r="H20" s="191">
        <v>9</v>
      </c>
      <c r="I20" s="206" t="s">
        <v>110</v>
      </c>
      <c r="J20" s="201" t="s">
        <v>172</v>
      </c>
      <c r="K20" s="201" t="s">
        <v>217</v>
      </c>
      <c r="L20" s="196"/>
      <c r="M20" s="195" t="s">
        <v>75</v>
      </c>
      <c r="N20" s="196">
        <v>2</v>
      </c>
      <c r="O20" s="197" t="s">
        <v>111</v>
      </c>
      <c r="P20" s="198"/>
      <c r="Q20" s="199">
        <v>44440</v>
      </c>
      <c r="R20" s="199">
        <v>44561</v>
      </c>
      <c r="S20" s="73"/>
      <c r="T20" s="73"/>
      <c r="U20" s="73">
        <v>2</v>
      </c>
      <c r="V20" s="38" t="s">
        <v>77</v>
      </c>
      <c r="W20" s="197" t="s">
        <v>108</v>
      </c>
      <c r="X20" s="201" t="s">
        <v>109</v>
      </c>
      <c r="Y20" s="198" t="s">
        <v>171</v>
      </c>
      <c r="Z20" s="201"/>
      <c r="AA20" s="201"/>
      <c r="AB20" s="201"/>
      <c r="AC20" s="201"/>
      <c r="AD20" s="72"/>
      <c r="AE20" s="72"/>
      <c r="AF20" s="201"/>
      <c r="AG20" s="221"/>
      <c r="AH20" s="222" t="s">
        <v>82</v>
      </c>
      <c r="AI20" s="222" t="s">
        <v>82</v>
      </c>
      <c r="AJ20" s="222" t="s">
        <v>82</v>
      </c>
      <c r="AK20" s="222" t="s">
        <v>82</v>
      </c>
      <c r="AL20" s="60"/>
      <c r="AM20" s="231"/>
      <c r="AN20" s="231"/>
      <c r="AO20" s="240">
        <f t="shared" si="2"/>
        <v>0</v>
      </c>
      <c r="AP20" s="128">
        <f t="shared" si="3"/>
        <v>2</v>
      </c>
      <c r="AQ20" s="223">
        <f t="shared" si="0"/>
        <v>0</v>
      </c>
      <c r="AR20" s="132">
        <v>4.1599999999999998E-2</v>
      </c>
      <c r="AS20" s="233">
        <v>0.01</v>
      </c>
      <c r="AT20" s="246">
        <f t="shared" si="1"/>
        <v>4.1599999999999997E-4</v>
      </c>
      <c r="AU20" s="269">
        <f>SUM(AT16+AT17+AT18+AT20+AT21+AT22)</f>
        <v>0.10524799999999999</v>
      </c>
      <c r="AV20" s="229" t="s">
        <v>238</v>
      </c>
      <c r="AW20" s="234" t="s">
        <v>230</v>
      </c>
      <c r="AX20" s="259" t="s">
        <v>276</v>
      </c>
      <c r="AY20" s="257"/>
      <c r="AZ20" s="78"/>
      <c r="BA20" s="78"/>
      <c r="BB20" s="79"/>
      <c r="BC20" s="30"/>
      <c r="BD20" s="75"/>
      <c r="BE20" s="76"/>
      <c r="BF20" s="30"/>
      <c r="BG20" s="30"/>
      <c r="BH20" s="30"/>
      <c r="BI20" s="30"/>
      <c r="BJ20" s="30"/>
      <c r="BK20" s="47"/>
    </row>
    <row r="21" spans="1:63" s="77" customFormat="1" ht="228" customHeight="1" x14ac:dyDescent="0.25">
      <c r="A21" s="188" t="s">
        <v>83</v>
      </c>
      <c r="B21" s="189" t="s">
        <v>104</v>
      </c>
      <c r="C21" s="189" t="s">
        <v>104</v>
      </c>
      <c r="D21" s="203" t="s">
        <v>152</v>
      </c>
      <c r="E21" s="203" t="s">
        <v>153</v>
      </c>
      <c r="F21" s="191"/>
      <c r="G21" s="175"/>
      <c r="H21" s="70">
        <v>10</v>
      </c>
      <c r="I21" s="207" t="s">
        <v>173</v>
      </c>
      <c r="J21" s="72" t="s">
        <v>174</v>
      </c>
      <c r="K21" s="72" t="s">
        <v>175</v>
      </c>
      <c r="L21" s="26"/>
      <c r="M21" s="73" t="s">
        <v>75</v>
      </c>
      <c r="N21" s="26">
        <v>1</v>
      </c>
      <c r="O21" s="25" t="s">
        <v>113</v>
      </c>
      <c r="P21" s="126"/>
      <c r="Q21" s="59">
        <v>44317</v>
      </c>
      <c r="R21" s="59">
        <v>44439</v>
      </c>
      <c r="S21" s="73">
        <v>1</v>
      </c>
      <c r="T21" s="73"/>
      <c r="U21" s="73"/>
      <c r="V21" s="64" t="s">
        <v>77</v>
      </c>
      <c r="W21" s="25" t="s">
        <v>108</v>
      </c>
      <c r="X21" s="201" t="s">
        <v>176</v>
      </c>
      <c r="Y21" s="198" t="s">
        <v>80</v>
      </c>
      <c r="Z21" s="201"/>
      <c r="AA21" s="201"/>
      <c r="AB21" s="201"/>
      <c r="AC21" s="201"/>
      <c r="AD21" s="72"/>
      <c r="AE21" s="72"/>
      <c r="AF21" s="201"/>
      <c r="AG21" s="221"/>
      <c r="AH21" s="222" t="s">
        <v>82</v>
      </c>
      <c r="AI21" s="222" t="s">
        <v>82</v>
      </c>
      <c r="AJ21" s="222" t="s">
        <v>82</v>
      </c>
      <c r="AK21" s="222" t="s">
        <v>82</v>
      </c>
      <c r="AL21" s="60">
        <v>1</v>
      </c>
      <c r="AM21" s="231"/>
      <c r="AN21" s="231"/>
      <c r="AO21" s="240">
        <f t="shared" si="2"/>
        <v>1</v>
      </c>
      <c r="AP21" s="128">
        <f t="shared" si="3"/>
        <v>1</v>
      </c>
      <c r="AQ21" s="223">
        <f t="shared" si="0"/>
        <v>1</v>
      </c>
      <c r="AR21" s="132">
        <v>4.1599999999999998E-2</v>
      </c>
      <c r="AS21" s="233">
        <v>1</v>
      </c>
      <c r="AT21" s="134">
        <f t="shared" si="1"/>
        <v>4.1599999999999998E-2</v>
      </c>
      <c r="AU21" s="267"/>
      <c r="AV21" s="238" t="s">
        <v>254</v>
      </c>
      <c r="AW21" s="253" t="s">
        <v>231</v>
      </c>
      <c r="AX21" s="264" t="s">
        <v>277</v>
      </c>
      <c r="AY21" s="251"/>
      <c r="AZ21" s="78"/>
      <c r="BA21" s="78"/>
      <c r="BB21" s="79"/>
      <c r="BC21" s="30"/>
      <c r="BD21" s="75"/>
      <c r="BE21" s="76"/>
      <c r="BF21" s="30"/>
      <c r="BG21" s="30"/>
      <c r="BH21" s="30"/>
      <c r="BI21" s="30"/>
      <c r="BJ21" s="30"/>
      <c r="BK21" s="47"/>
    </row>
    <row r="22" spans="1:63" s="77" customFormat="1" ht="135" customHeight="1" x14ac:dyDescent="0.25">
      <c r="A22" s="188" t="s">
        <v>83</v>
      </c>
      <c r="B22" s="189" t="s">
        <v>104</v>
      </c>
      <c r="C22" s="189" t="s">
        <v>104</v>
      </c>
      <c r="D22" s="203" t="s">
        <v>152</v>
      </c>
      <c r="E22" s="203" t="s">
        <v>153</v>
      </c>
      <c r="F22" s="191"/>
      <c r="G22" s="175"/>
      <c r="H22" s="70">
        <v>11</v>
      </c>
      <c r="I22" s="207" t="s">
        <v>177</v>
      </c>
      <c r="J22" s="72" t="s">
        <v>114</v>
      </c>
      <c r="K22" s="72" t="s">
        <v>178</v>
      </c>
      <c r="L22" s="26"/>
      <c r="M22" s="73" t="s">
        <v>75</v>
      </c>
      <c r="N22" s="26">
        <v>1</v>
      </c>
      <c r="O22" s="25" t="s">
        <v>213</v>
      </c>
      <c r="P22" s="126"/>
      <c r="Q22" s="59">
        <v>44440</v>
      </c>
      <c r="R22" s="59">
        <v>44560</v>
      </c>
      <c r="S22" s="73"/>
      <c r="T22" s="73"/>
      <c r="U22" s="73">
        <v>1</v>
      </c>
      <c r="V22" s="64" t="s">
        <v>77</v>
      </c>
      <c r="W22" s="25" t="s">
        <v>108</v>
      </c>
      <c r="X22" s="201" t="s">
        <v>115</v>
      </c>
      <c r="Y22" s="198" t="s">
        <v>171</v>
      </c>
      <c r="Z22" s="201"/>
      <c r="AA22" s="201"/>
      <c r="AB22" s="201"/>
      <c r="AC22" s="201"/>
      <c r="AD22" s="72"/>
      <c r="AE22" s="72"/>
      <c r="AF22" s="201"/>
      <c r="AG22" s="221"/>
      <c r="AH22" s="222" t="s">
        <v>82</v>
      </c>
      <c r="AI22" s="222" t="s">
        <v>82</v>
      </c>
      <c r="AJ22" s="222" t="s">
        <v>82</v>
      </c>
      <c r="AK22" s="222" t="s">
        <v>82</v>
      </c>
      <c r="AL22" s="60"/>
      <c r="AM22" s="231"/>
      <c r="AN22" s="231"/>
      <c r="AO22" s="240">
        <f t="shared" si="2"/>
        <v>0</v>
      </c>
      <c r="AP22" s="128">
        <f t="shared" si="3"/>
        <v>1</v>
      </c>
      <c r="AQ22" s="223">
        <f t="shared" si="0"/>
        <v>0</v>
      </c>
      <c r="AR22" s="132">
        <v>4.1599999999999998E-2</v>
      </c>
      <c r="AS22" s="233">
        <v>0.01</v>
      </c>
      <c r="AT22" s="246">
        <f t="shared" si="1"/>
        <v>4.1599999999999997E-4</v>
      </c>
      <c r="AU22" s="268"/>
      <c r="AV22" s="229" t="s">
        <v>239</v>
      </c>
      <c r="AW22" s="234" t="s">
        <v>230</v>
      </c>
      <c r="AX22" s="259" t="s">
        <v>278</v>
      </c>
      <c r="AY22" s="257"/>
      <c r="AZ22" s="78"/>
      <c r="BA22" s="78"/>
      <c r="BB22" s="79"/>
      <c r="BC22" s="30"/>
      <c r="BD22" s="75"/>
      <c r="BE22" s="76"/>
      <c r="BF22" s="30"/>
      <c r="BG22" s="30"/>
      <c r="BH22" s="30"/>
      <c r="BI22" s="30"/>
      <c r="BJ22" s="30"/>
      <c r="BK22" s="47"/>
    </row>
    <row r="23" spans="1:63" s="77" customFormat="1" ht="309.60000000000002" customHeight="1" x14ac:dyDescent="0.25">
      <c r="A23" s="188" t="s">
        <v>83</v>
      </c>
      <c r="B23" s="189" t="s">
        <v>104</v>
      </c>
      <c r="C23" s="189" t="s">
        <v>104</v>
      </c>
      <c r="D23" s="208" t="s">
        <v>155</v>
      </c>
      <c r="E23" s="208" t="s">
        <v>154</v>
      </c>
      <c r="F23" s="191"/>
      <c r="G23" s="175"/>
      <c r="H23" s="70">
        <v>12</v>
      </c>
      <c r="I23" s="207" t="s">
        <v>179</v>
      </c>
      <c r="J23" s="209"/>
      <c r="K23" s="72" t="s">
        <v>180</v>
      </c>
      <c r="L23" s="70"/>
      <c r="M23" s="73" t="s">
        <v>75</v>
      </c>
      <c r="N23" s="70">
        <v>20</v>
      </c>
      <c r="O23" s="25" t="s">
        <v>116</v>
      </c>
      <c r="P23" s="126"/>
      <c r="Q23" s="59">
        <v>44200</v>
      </c>
      <c r="R23" s="59">
        <v>44560</v>
      </c>
      <c r="S23" s="73">
        <v>6</v>
      </c>
      <c r="T23" s="73">
        <v>7</v>
      </c>
      <c r="U23" s="73">
        <v>7</v>
      </c>
      <c r="V23" s="64" t="s">
        <v>77</v>
      </c>
      <c r="W23" s="25" t="s">
        <v>108</v>
      </c>
      <c r="X23" s="201" t="s">
        <v>115</v>
      </c>
      <c r="Y23" s="198" t="s">
        <v>80</v>
      </c>
      <c r="Z23" s="201"/>
      <c r="AA23" s="201"/>
      <c r="AB23" s="201"/>
      <c r="AC23" s="201"/>
      <c r="AD23" s="72"/>
      <c r="AE23" s="72"/>
      <c r="AF23" s="201"/>
      <c r="AG23" s="221"/>
      <c r="AH23" s="222" t="s">
        <v>82</v>
      </c>
      <c r="AI23" s="222" t="s">
        <v>82</v>
      </c>
      <c r="AJ23" s="222" t="s">
        <v>82</v>
      </c>
      <c r="AK23" s="222" t="s">
        <v>82</v>
      </c>
      <c r="AL23" s="60">
        <v>6</v>
      </c>
      <c r="AM23" s="231"/>
      <c r="AN23" s="231"/>
      <c r="AO23" s="240">
        <f t="shared" si="2"/>
        <v>6</v>
      </c>
      <c r="AP23" s="128">
        <f t="shared" si="3"/>
        <v>20</v>
      </c>
      <c r="AQ23" s="223">
        <f t="shared" si="0"/>
        <v>0.3</v>
      </c>
      <c r="AR23" s="132">
        <v>0.05</v>
      </c>
      <c r="AS23" s="233">
        <v>0.3</v>
      </c>
      <c r="AT23" s="134">
        <f t="shared" si="1"/>
        <v>1.4999999999999999E-2</v>
      </c>
      <c r="AU23" s="247">
        <f>SUM(AT23+AT26+AT27+AT31+AT34)</f>
        <v>6.2166666666666662E-2</v>
      </c>
      <c r="AV23" s="238" t="s">
        <v>255</v>
      </c>
      <c r="AW23" s="234" t="s">
        <v>232</v>
      </c>
      <c r="AX23" s="264" t="s">
        <v>279</v>
      </c>
      <c r="AY23" s="251"/>
      <c r="AZ23" s="78"/>
      <c r="BA23" s="78"/>
      <c r="BB23" s="79"/>
      <c r="BC23" s="30"/>
      <c r="BD23" s="75"/>
      <c r="BE23" s="76"/>
      <c r="BF23" s="30"/>
      <c r="BG23" s="30"/>
      <c r="BH23" s="30"/>
      <c r="BI23" s="30"/>
      <c r="BJ23" s="30"/>
      <c r="BK23" s="47"/>
    </row>
    <row r="24" spans="1:63" s="77" customFormat="1" ht="402.6" customHeight="1" x14ac:dyDescent="0.25">
      <c r="A24" s="188" t="s">
        <v>83</v>
      </c>
      <c r="B24" s="189" t="s">
        <v>104</v>
      </c>
      <c r="C24" s="189" t="s">
        <v>104</v>
      </c>
      <c r="D24" s="210" t="s">
        <v>157</v>
      </c>
      <c r="E24" s="210" t="s">
        <v>158</v>
      </c>
      <c r="F24" s="191"/>
      <c r="G24" s="175"/>
      <c r="H24" s="70">
        <v>13</v>
      </c>
      <c r="I24" s="207" t="s">
        <v>117</v>
      </c>
      <c r="J24" s="209"/>
      <c r="K24" s="72" t="s">
        <v>181</v>
      </c>
      <c r="L24" s="70"/>
      <c r="M24" s="73" t="s">
        <v>75</v>
      </c>
      <c r="N24" s="70">
        <v>100</v>
      </c>
      <c r="O24" s="25" t="s">
        <v>96</v>
      </c>
      <c r="P24" s="126"/>
      <c r="Q24" s="59">
        <v>44200</v>
      </c>
      <c r="R24" s="59">
        <v>44560</v>
      </c>
      <c r="S24" s="73">
        <v>33</v>
      </c>
      <c r="T24" s="73">
        <v>33</v>
      </c>
      <c r="U24" s="73">
        <v>34</v>
      </c>
      <c r="V24" s="64" t="s">
        <v>77</v>
      </c>
      <c r="W24" s="25" t="s">
        <v>108</v>
      </c>
      <c r="X24" s="201" t="s">
        <v>115</v>
      </c>
      <c r="Y24" s="198" t="s">
        <v>80</v>
      </c>
      <c r="Z24" s="201"/>
      <c r="AA24" s="201"/>
      <c r="AB24" s="201"/>
      <c r="AC24" s="201"/>
      <c r="AD24" s="72"/>
      <c r="AE24" s="72"/>
      <c r="AF24" s="201"/>
      <c r="AG24" s="221"/>
      <c r="AH24" s="222" t="s">
        <v>82</v>
      </c>
      <c r="AI24" s="222" t="s">
        <v>82</v>
      </c>
      <c r="AJ24" s="222" t="s">
        <v>82</v>
      </c>
      <c r="AK24" s="222" t="s">
        <v>82</v>
      </c>
      <c r="AL24" s="60">
        <v>33</v>
      </c>
      <c r="AM24" s="231"/>
      <c r="AN24" s="231"/>
      <c r="AO24" s="240">
        <f t="shared" si="2"/>
        <v>33</v>
      </c>
      <c r="AP24" s="128">
        <f t="shared" si="3"/>
        <v>100</v>
      </c>
      <c r="AQ24" s="223">
        <f t="shared" si="0"/>
        <v>0.33</v>
      </c>
      <c r="AR24" s="132">
        <v>6.25E-2</v>
      </c>
      <c r="AS24" s="233">
        <v>0.33</v>
      </c>
      <c r="AT24" s="134">
        <f t="shared" si="1"/>
        <v>2.0625000000000001E-2</v>
      </c>
      <c r="AU24" s="247">
        <f>SUM(AT24+AT28+AT30+AT33)</f>
        <v>5.6071428571428578E-2</v>
      </c>
      <c r="AV24" s="238" t="s">
        <v>240</v>
      </c>
      <c r="AW24" s="234" t="s">
        <v>233</v>
      </c>
      <c r="AX24" s="264" t="s">
        <v>280</v>
      </c>
      <c r="AY24" s="251"/>
      <c r="AZ24" s="78"/>
      <c r="BA24" s="78"/>
      <c r="BB24" s="79"/>
      <c r="BC24" s="30"/>
      <c r="BD24" s="75"/>
      <c r="BE24" s="76"/>
      <c r="BF24" s="30"/>
      <c r="BG24" s="30"/>
      <c r="BH24" s="30"/>
      <c r="BI24" s="30"/>
      <c r="BJ24" s="30"/>
      <c r="BK24" s="47"/>
    </row>
    <row r="25" spans="1:63" s="77" customFormat="1" ht="387" customHeight="1" x14ac:dyDescent="0.25">
      <c r="A25" s="188" t="s">
        <v>83</v>
      </c>
      <c r="B25" s="201" t="s">
        <v>203</v>
      </c>
      <c r="C25" s="201" t="s">
        <v>204</v>
      </c>
      <c r="D25" s="190" t="s">
        <v>150</v>
      </c>
      <c r="E25" s="190" t="s">
        <v>151</v>
      </c>
      <c r="F25" s="211"/>
      <c r="G25" s="212"/>
      <c r="H25" s="70">
        <v>14</v>
      </c>
      <c r="I25" s="48" t="s">
        <v>118</v>
      </c>
      <c r="J25" s="167" t="s">
        <v>218</v>
      </c>
      <c r="K25" s="72" t="s">
        <v>182</v>
      </c>
      <c r="L25" s="73" t="s">
        <v>75</v>
      </c>
      <c r="M25" s="73"/>
      <c r="N25" s="26">
        <v>3</v>
      </c>
      <c r="O25" s="25" t="s">
        <v>66</v>
      </c>
      <c r="P25" s="61"/>
      <c r="Q25" s="59">
        <v>44200</v>
      </c>
      <c r="R25" s="59">
        <v>44499</v>
      </c>
      <c r="S25" s="73">
        <v>1</v>
      </c>
      <c r="T25" s="73">
        <v>1</v>
      </c>
      <c r="U25" s="73">
        <v>1</v>
      </c>
      <c r="V25" s="64" t="s">
        <v>77</v>
      </c>
      <c r="W25" s="25" t="s">
        <v>119</v>
      </c>
      <c r="X25" s="201" t="s">
        <v>120</v>
      </c>
      <c r="Y25" s="241" t="s">
        <v>112</v>
      </c>
      <c r="Z25" s="201" t="s">
        <v>89</v>
      </c>
      <c r="AA25" s="201" t="s">
        <v>89</v>
      </c>
      <c r="AB25" s="201" t="s">
        <v>89</v>
      </c>
      <c r="AC25" s="201" t="s">
        <v>89</v>
      </c>
      <c r="AD25" s="201"/>
      <c r="AE25" s="220"/>
      <c r="AF25" s="201"/>
      <c r="AG25" s="221"/>
      <c r="AH25" s="222" t="s">
        <v>82</v>
      </c>
      <c r="AI25" s="222" t="s">
        <v>82</v>
      </c>
      <c r="AJ25" s="222" t="s">
        <v>82</v>
      </c>
      <c r="AK25" s="222" t="s">
        <v>82</v>
      </c>
      <c r="AL25" s="60">
        <v>1</v>
      </c>
      <c r="AM25" s="50"/>
      <c r="AN25" s="51"/>
      <c r="AO25" s="240">
        <f t="shared" si="2"/>
        <v>1</v>
      </c>
      <c r="AP25" s="128">
        <f t="shared" si="3"/>
        <v>3</v>
      </c>
      <c r="AQ25" s="223">
        <f t="shared" si="0"/>
        <v>0.33333333333333331</v>
      </c>
      <c r="AR25" s="131">
        <v>3.125E-2</v>
      </c>
      <c r="AS25" s="226"/>
      <c r="AT25" s="134">
        <f t="shared" si="1"/>
        <v>1.0416666666666666E-2</v>
      </c>
      <c r="AU25" s="247">
        <f>SUM(AT12+AT13+AT14+AT15+AT19+AT25+AT29+AT32)</f>
        <v>7.2291666666666671E-2</v>
      </c>
      <c r="AV25" s="229" t="s">
        <v>241</v>
      </c>
      <c r="AW25" s="234" t="s">
        <v>242</v>
      </c>
      <c r="AX25" s="252" t="s">
        <v>281</v>
      </c>
      <c r="AY25" s="251"/>
      <c r="AZ25" s="78"/>
      <c r="BA25" s="78"/>
      <c r="BB25" s="79"/>
      <c r="BC25" s="30"/>
      <c r="BD25" s="75"/>
      <c r="BE25" s="76"/>
      <c r="BF25" s="30"/>
      <c r="BG25" s="30"/>
      <c r="BH25" s="30"/>
      <c r="BI25" s="30"/>
      <c r="BJ25" s="30"/>
      <c r="BK25" s="47"/>
    </row>
    <row r="26" spans="1:63" s="77" customFormat="1" ht="348" customHeight="1" x14ac:dyDescent="0.25">
      <c r="A26" s="188" t="s">
        <v>83</v>
      </c>
      <c r="B26" s="201" t="s">
        <v>203</v>
      </c>
      <c r="C26" s="201" t="s">
        <v>204</v>
      </c>
      <c r="D26" s="208" t="s">
        <v>155</v>
      </c>
      <c r="E26" s="208" t="s">
        <v>154</v>
      </c>
      <c r="F26" s="211"/>
      <c r="G26" s="212"/>
      <c r="H26" s="70">
        <v>15</v>
      </c>
      <c r="I26" s="71" t="s">
        <v>121</v>
      </c>
      <c r="J26" s="167" t="s">
        <v>122</v>
      </c>
      <c r="K26" s="213" t="s">
        <v>183</v>
      </c>
      <c r="L26" s="132" t="s">
        <v>75</v>
      </c>
      <c r="M26" s="132"/>
      <c r="N26" s="26">
        <v>2</v>
      </c>
      <c r="O26" s="25" t="s">
        <v>103</v>
      </c>
      <c r="P26" s="61"/>
      <c r="Q26" s="59">
        <v>44317</v>
      </c>
      <c r="R26" s="59">
        <v>44499</v>
      </c>
      <c r="S26" s="73"/>
      <c r="T26" s="73">
        <v>1</v>
      </c>
      <c r="U26" s="73">
        <v>1</v>
      </c>
      <c r="V26" s="64" t="s">
        <v>77</v>
      </c>
      <c r="W26" s="25" t="s">
        <v>119</v>
      </c>
      <c r="X26" s="201" t="s">
        <v>120</v>
      </c>
      <c r="Y26" s="241" t="s">
        <v>112</v>
      </c>
      <c r="Z26" s="201" t="s">
        <v>89</v>
      </c>
      <c r="AA26" s="201" t="s">
        <v>89</v>
      </c>
      <c r="AB26" s="201" t="s">
        <v>89</v>
      </c>
      <c r="AC26" s="201" t="s">
        <v>89</v>
      </c>
      <c r="AD26" s="201"/>
      <c r="AE26" s="220"/>
      <c r="AF26" s="27"/>
      <c r="AG26" s="27"/>
      <c r="AH26" s="222" t="s">
        <v>82</v>
      </c>
      <c r="AI26" s="222" t="s">
        <v>82</v>
      </c>
      <c r="AJ26" s="222" t="s">
        <v>82</v>
      </c>
      <c r="AK26" s="222" t="s">
        <v>82</v>
      </c>
      <c r="AL26" s="60">
        <v>1</v>
      </c>
      <c r="AM26" s="50"/>
      <c r="AN26" s="51"/>
      <c r="AO26" s="240">
        <f t="shared" si="2"/>
        <v>1</v>
      </c>
      <c r="AP26" s="128">
        <f t="shared" si="3"/>
        <v>2</v>
      </c>
      <c r="AQ26" s="223">
        <f t="shared" si="0"/>
        <v>0.5</v>
      </c>
      <c r="AR26" s="132">
        <v>0.05</v>
      </c>
      <c r="AS26" s="226"/>
      <c r="AT26" s="134">
        <f t="shared" si="1"/>
        <v>2.5000000000000001E-2</v>
      </c>
      <c r="AU26" s="269">
        <f>SUM(AT23+AT26+AT27+AT31+AT34)</f>
        <v>6.2166666666666662E-2</v>
      </c>
      <c r="AV26" s="229" t="s">
        <v>224</v>
      </c>
      <c r="AW26" s="234" t="s">
        <v>247</v>
      </c>
      <c r="AX26" s="252" t="s">
        <v>282</v>
      </c>
      <c r="AY26" s="251"/>
      <c r="AZ26" s="78"/>
      <c r="BA26" s="78"/>
      <c r="BB26" s="79"/>
      <c r="BC26" s="30"/>
      <c r="BD26" s="75"/>
      <c r="BE26" s="76"/>
      <c r="BF26" s="30"/>
      <c r="BG26" s="30"/>
      <c r="BH26" s="30"/>
      <c r="BI26" s="30"/>
      <c r="BJ26" s="30"/>
      <c r="BK26" s="47"/>
    </row>
    <row r="27" spans="1:63" s="77" customFormat="1" ht="105.6" x14ac:dyDescent="0.25">
      <c r="A27" s="188" t="s">
        <v>83</v>
      </c>
      <c r="B27" s="201" t="s">
        <v>203</v>
      </c>
      <c r="C27" s="201" t="s">
        <v>204</v>
      </c>
      <c r="D27" s="208" t="s">
        <v>155</v>
      </c>
      <c r="E27" s="208" t="s">
        <v>154</v>
      </c>
      <c r="F27" s="211"/>
      <c r="G27" s="212"/>
      <c r="H27" s="70">
        <v>16</v>
      </c>
      <c r="I27" s="71" t="s">
        <v>123</v>
      </c>
      <c r="J27" s="167" t="s">
        <v>184</v>
      </c>
      <c r="K27" s="48" t="s">
        <v>185</v>
      </c>
      <c r="L27" s="132" t="s">
        <v>75</v>
      </c>
      <c r="M27" s="73"/>
      <c r="N27" s="70">
        <v>1</v>
      </c>
      <c r="O27" s="25" t="s">
        <v>103</v>
      </c>
      <c r="P27" s="61"/>
      <c r="Q27" s="59">
        <v>44470</v>
      </c>
      <c r="R27" s="59">
        <v>44530</v>
      </c>
      <c r="S27" s="73"/>
      <c r="T27" s="73"/>
      <c r="U27" s="73">
        <v>1</v>
      </c>
      <c r="V27" s="64" t="s">
        <v>77</v>
      </c>
      <c r="W27" s="25" t="s">
        <v>119</v>
      </c>
      <c r="X27" s="201" t="s">
        <v>120</v>
      </c>
      <c r="Y27" s="241" t="s">
        <v>112</v>
      </c>
      <c r="Z27" s="201" t="s">
        <v>89</v>
      </c>
      <c r="AA27" s="201" t="s">
        <v>89</v>
      </c>
      <c r="AB27" s="201" t="s">
        <v>89</v>
      </c>
      <c r="AC27" s="201" t="s">
        <v>89</v>
      </c>
      <c r="AD27" s="201"/>
      <c r="AE27" s="220"/>
      <c r="AF27" s="49"/>
      <c r="AG27" s="49"/>
      <c r="AH27" s="222" t="s">
        <v>82</v>
      </c>
      <c r="AI27" s="222" t="s">
        <v>82</v>
      </c>
      <c r="AJ27" s="222" t="s">
        <v>82</v>
      </c>
      <c r="AK27" s="222" t="s">
        <v>82</v>
      </c>
      <c r="AL27" s="60"/>
      <c r="AM27" s="50"/>
      <c r="AN27" s="51"/>
      <c r="AO27" s="240">
        <f t="shared" si="2"/>
        <v>0</v>
      </c>
      <c r="AP27" s="128">
        <f t="shared" si="3"/>
        <v>1</v>
      </c>
      <c r="AQ27" s="223">
        <f t="shared" si="0"/>
        <v>0</v>
      </c>
      <c r="AR27" s="132">
        <v>0.05</v>
      </c>
      <c r="AS27" s="226">
        <v>0.01</v>
      </c>
      <c r="AT27" s="245">
        <f t="shared" si="1"/>
        <v>5.0000000000000001E-4</v>
      </c>
      <c r="AU27" s="268"/>
      <c r="AV27" s="229" t="s">
        <v>225</v>
      </c>
      <c r="AW27" s="234" t="s">
        <v>226</v>
      </c>
      <c r="AX27" s="259" t="s">
        <v>270</v>
      </c>
      <c r="AY27" s="257"/>
      <c r="AZ27" s="78"/>
      <c r="BA27" s="78"/>
      <c r="BB27" s="79"/>
      <c r="BC27" s="30"/>
      <c r="BD27" s="75"/>
      <c r="BE27" s="76"/>
      <c r="BF27" s="30"/>
      <c r="BG27" s="30"/>
      <c r="BH27" s="30"/>
      <c r="BI27" s="30"/>
      <c r="BJ27" s="30"/>
      <c r="BK27" s="47"/>
    </row>
    <row r="28" spans="1:63" s="77" customFormat="1" ht="130.5" customHeight="1" x14ac:dyDescent="0.25">
      <c r="A28" s="188" t="s">
        <v>83</v>
      </c>
      <c r="B28" s="201" t="s">
        <v>203</v>
      </c>
      <c r="C28" s="201" t="s">
        <v>204</v>
      </c>
      <c r="D28" s="210" t="s">
        <v>157</v>
      </c>
      <c r="E28" s="210" t="s">
        <v>158</v>
      </c>
      <c r="F28" s="211"/>
      <c r="G28" s="212"/>
      <c r="H28" s="70">
        <v>17</v>
      </c>
      <c r="I28" s="71" t="s">
        <v>124</v>
      </c>
      <c r="J28" s="214" t="s">
        <v>125</v>
      </c>
      <c r="K28" s="48" t="s">
        <v>186</v>
      </c>
      <c r="L28" s="132" t="s">
        <v>75</v>
      </c>
      <c r="M28" s="73"/>
      <c r="N28" s="26">
        <v>2</v>
      </c>
      <c r="O28" s="25" t="s">
        <v>103</v>
      </c>
      <c r="P28" s="61"/>
      <c r="Q28" s="59">
        <v>44317</v>
      </c>
      <c r="R28" s="59">
        <v>44499</v>
      </c>
      <c r="S28" s="73"/>
      <c r="T28" s="73">
        <v>1</v>
      </c>
      <c r="U28" s="73">
        <v>1</v>
      </c>
      <c r="V28" s="64" t="s">
        <v>126</v>
      </c>
      <c r="W28" s="25" t="s">
        <v>119</v>
      </c>
      <c r="X28" s="201" t="s">
        <v>120</v>
      </c>
      <c r="Y28" s="241" t="s">
        <v>112</v>
      </c>
      <c r="Z28" s="201" t="s">
        <v>89</v>
      </c>
      <c r="AA28" s="201" t="s">
        <v>89</v>
      </c>
      <c r="AB28" s="201" t="s">
        <v>89</v>
      </c>
      <c r="AC28" s="201" t="s">
        <v>89</v>
      </c>
      <c r="AD28" s="201"/>
      <c r="AE28" s="220"/>
      <c r="AF28" s="27"/>
      <c r="AG28" s="27"/>
      <c r="AH28" s="222" t="s">
        <v>82</v>
      </c>
      <c r="AI28" s="222" t="s">
        <v>82</v>
      </c>
      <c r="AJ28" s="222" t="s">
        <v>82</v>
      </c>
      <c r="AK28" s="222" t="s">
        <v>82</v>
      </c>
      <c r="AL28" s="60"/>
      <c r="AM28" s="50"/>
      <c r="AN28" s="51"/>
      <c r="AO28" s="240">
        <f t="shared" si="2"/>
        <v>0</v>
      </c>
      <c r="AP28" s="128">
        <f t="shared" si="3"/>
        <v>2</v>
      </c>
      <c r="AQ28" s="223">
        <f t="shared" si="0"/>
        <v>0</v>
      </c>
      <c r="AR28" s="132">
        <v>6.25E-2</v>
      </c>
      <c r="AS28" s="226">
        <v>0.01</v>
      </c>
      <c r="AT28" s="245">
        <f t="shared" si="1"/>
        <v>6.2500000000000001E-4</v>
      </c>
      <c r="AU28" s="247">
        <f>SUM(AT24+AT28+AT30+AT33)</f>
        <v>5.6071428571428578E-2</v>
      </c>
      <c r="AV28" s="229" t="s">
        <v>227</v>
      </c>
      <c r="AW28" s="234" t="s">
        <v>228</v>
      </c>
      <c r="AX28" s="259" t="s">
        <v>270</v>
      </c>
      <c r="AY28" s="257"/>
      <c r="AZ28" s="78"/>
      <c r="BA28" s="78"/>
      <c r="BB28" s="79"/>
      <c r="BC28" s="30"/>
      <c r="BD28" s="75"/>
      <c r="BE28" s="76"/>
      <c r="BF28" s="30"/>
      <c r="BG28" s="30"/>
      <c r="BH28" s="30"/>
      <c r="BI28" s="30"/>
      <c r="BJ28" s="30"/>
      <c r="BK28" s="47"/>
    </row>
    <row r="29" spans="1:63" s="77" customFormat="1" ht="210.6" customHeight="1" x14ac:dyDescent="0.25">
      <c r="A29" s="188" t="s">
        <v>83</v>
      </c>
      <c r="B29" s="201" t="s">
        <v>104</v>
      </c>
      <c r="C29" s="201" t="s">
        <v>104</v>
      </c>
      <c r="D29" s="190" t="s">
        <v>150</v>
      </c>
      <c r="E29" s="190" t="s">
        <v>151</v>
      </c>
      <c r="F29" s="211"/>
      <c r="G29" s="212"/>
      <c r="H29" s="70">
        <v>18</v>
      </c>
      <c r="I29" s="71" t="s">
        <v>189</v>
      </c>
      <c r="J29" s="214" t="s">
        <v>187</v>
      </c>
      <c r="K29" s="25" t="s">
        <v>127</v>
      </c>
      <c r="L29" s="73"/>
      <c r="M29" s="73" t="s">
        <v>75</v>
      </c>
      <c r="N29" s="26">
        <v>10</v>
      </c>
      <c r="O29" s="25" t="s">
        <v>128</v>
      </c>
      <c r="P29" s="126"/>
      <c r="Q29" s="59">
        <v>44200</v>
      </c>
      <c r="R29" s="59">
        <v>44561</v>
      </c>
      <c r="S29" s="73"/>
      <c r="T29" s="73">
        <v>5</v>
      </c>
      <c r="U29" s="73">
        <v>5</v>
      </c>
      <c r="V29" s="64" t="s">
        <v>77</v>
      </c>
      <c r="W29" s="72" t="s">
        <v>188</v>
      </c>
      <c r="X29" s="201" t="s">
        <v>129</v>
      </c>
      <c r="Y29" s="241" t="s">
        <v>80</v>
      </c>
      <c r="Z29" s="201" t="s">
        <v>89</v>
      </c>
      <c r="AA29" s="201" t="s">
        <v>89</v>
      </c>
      <c r="AB29" s="201" t="s">
        <v>89</v>
      </c>
      <c r="AC29" s="201" t="s">
        <v>89</v>
      </c>
      <c r="AD29" s="220"/>
      <c r="AE29" s="220"/>
      <c r="AF29" s="201"/>
      <c r="AG29" s="221"/>
      <c r="AH29" s="222" t="s">
        <v>82</v>
      </c>
      <c r="AI29" s="222" t="s">
        <v>82</v>
      </c>
      <c r="AJ29" s="222" t="s">
        <v>82</v>
      </c>
      <c r="AK29" s="222" t="s">
        <v>82</v>
      </c>
      <c r="AL29" s="60"/>
      <c r="AM29" s="50"/>
      <c r="AN29" s="51"/>
      <c r="AO29" s="240">
        <f t="shared" si="2"/>
        <v>0</v>
      </c>
      <c r="AP29" s="128">
        <f t="shared" si="3"/>
        <v>10</v>
      </c>
      <c r="AQ29" s="223">
        <f t="shared" si="0"/>
        <v>0</v>
      </c>
      <c r="AR29" s="131">
        <v>3.125E-2</v>
      </c>
      <c r="AS29" s="226">
        <v>0.3</v>
      </c>
      <c r="AT29" s="134">
        <f t="shared" si="1"/>
        <v>9.3749999999999997E-3</v>
      </c>
      <c r="AU29" s="247">
        <f>SUM(AT12+AT13+AT14+AT15+AT19+AT25+AT29+AT32)</f>
        <v>7.2291666666666671E-2</v>
      </c>
      <c r="AV29" s="229" t="s">
        <v>256</v>
      </c>
      <c r="AW29" s="234" t="s">
        <v>257</v>
      </c>
      <c r="AX29" s="254" t="s">
        <v>283</v>
      </c>
      <c r="AY29" s="250"/>
      <c r="AZ29" s="78"/>
      <c r="BA29" s="78"/>
      <c r="BB29" s="79"/>
      <c r="BC29" s="30"/>
      <c r="BD29" s="75"/>
      <c r="BE29" s="76"/>
      <c r="BF29" s="30"/>
      <c r="BG29" s="30"/>
      <c r="BH29" s="30"/>
      <c r="BI29" s="30"/>
      <c r="BJ29" s="30"/>
      <c r="BK29" s="47"/>
    </row>
    <row r="30" spans="1:63" s="77" customFormat="1" ht="224.55" customHeight="1" x14ac:dyDescent="0.25">
      <c r="A30" s="188" t="s">
        <v>83</v>
      </c>
      <c r="B30" s="189" t="s">
        <v>207</v>
      </c>
      <c r="C30" s="189" t="s">
        <v>208</v>
      </c>
      <c r="D30" s="210" t="s">
        <v>157</v>
      </c>
      <c r="E30" s="210" t="s">
        <v>158</v>
      </c>
      <c r="F30" s="211"/>
      <c r="G30" s="212"/>
      <c r="H30" s="70">
        <v>19</v>
      </c>
      <c r="I30" s="71" t="s">
        <v>190</v>
      </c>
      <c r="J30" s="214" t="s">
        <v>130</v>
      </c>
      <c r="K30" s="25" t="s">
        <v>191</v>
      </c>
      <c r="L30" s="73"/>
      <c r="M30" s="73" t="s">
        <v>75</v>
      </c>
      <c r="N30" s="26">
        <v>28</v>
      </c>
      <c r="O30" s="25" t="s">
        <v>103</v>
      </c>
      <c r="P30" s="126"/>
      <c r="Q30" s="59">
        <v>44200</v>
      </c>
      <c r="R30" s="59">
        <v>44561</v>
      </c>
      <c r="S30" s="73">
        <v>9</v>
      </c>
      <c r="T30" s="73">
        <v>9</v>
      </c>
      <c r="U30" s="73">
        <v>10</v>
      </c>
      <c r="V30" s="64" t="s">
        <v>77</v>
      </c>
      <c r="W30" s="25" t="s">
        <v>131</v>
      </c>
      <c r="X30" s="201" t="s">
        <v>132</v>
      </c>
      <c r="Y30" s="241" t="s">
        <v>112</v>
      </c>
      <c r="Z30" s="201" t="s">
        <v>14</v>
      </c>
      <c r="AA30" s="201" t="s">
        <v>89</v>
      </c>
      <c r="AB30" s="201" t="s">
        <v>89</v>
      </c>
      <c r="AC30" s="201" t="s">
        <v>89</v>
      </c>
      <c r="AD30" s="220"/>
      <c r="AE30" s="201"/>
      <c r="AF30" s="201"/>
      <c r="AG30" s="221"/>
      <c r="AH30" s="222" t="s">
        <v>82</v>
      </c>
      <c r="AI30" s="222" t="s">
        <v>82</v>
      </c>
      <c r="AJ30" s="222" t="s">
        <v>82</v>
      </c>
      <c r="AK30" s="222" t="s">
        <v>82</v>
      </c>
      <c r="AL30" s="63">
        <v>10</v>
      </c>
      <c r="AM30" s="50"/>
      <c r="AN30" s="51"/>
      <c r="AO30" s="240">
        <f t="shared" si="2"/>
        <v>10</v>
      </c>
      <c r="AP30" s="128">
        <f t="shared" si="3"/>
        <v>28</v>
      </c>
      <c r="AQ30" s="223">
        <f t="shared" si="0"/>
        <v>0.35714285714285715</v>
      </c>
      <c r="AR30" s="132">
        <v>6.25E-2</v>
      </c>
      <c r="AS30" s="226">
        <v>0.35</v>
      </c>
      <c r="AT30" s="134">
        <f t="shared" si="1"/>
        <v>2.2321428571428572E-2</v>
      </c>
      <c r="AU30" s="247">
        <f>SUM(AT24+AT28+AT30+AT33)</f>
        <v>5.6071428571428578E-2</v>
      </c>
      <c r="AV30" s="229" t="s">
        <v>258</v>
      </c>
      <c r="AW30" s="237" t="s">
        <v>248</v>
      </c>
      <c r="AX30" s="254" t="s">
        <v>273</v>
      </c>
      <c r="AY30" s="258"/>
      <c r="AZ30" s="78"/>
      <c r="BA30" s="78"/>
      <c r="BB30" s="78"/>
      <c r="BC30" s="30"/>
      <c r="BD30" s="80"/>
      <c r="BE30" s="81"/>
      <c r="BF30" s="30"/>
      <c r="BG30" s="30"/>
      <c r="BH30" s="30"/>
      <c r="BI30" s="30"/>
      <c r="BJ30" s="30"/>
      <c r="BK30" s="47"/>
    </row>
    <row r="31" spans="1:63" s="77" customFormat="1" ht="304.5" customHeight="1" x14ac:dyDescent="0.25">
      <c r="A31" s="188" t="s">
        <v>69</v>
      </c>
      <c r="B31" s="201" t="s">
        <v>209</v>
      </c>
      <c r="C31" s="201" t="s">
        <v>210</v>
      </c>
      <c r="D31" s="208" t="s">
        <v>155</v>
      </c>
      <c r="E31" s="208" t="s">
        <v>154</v>
      </c>
      <c r="F31" s="211"/>
      <c r="G31" s="212"/>
      <c r="H31" s="70">
        <v>20</v>
      </c>
      <c r="I31" s="71" t="s">
        <v>133</v>
      </c>
      <c r="J31" s="214" t="s">
        <v>192</v>
      </c>
      <c r="K31" s="25" t="s">
        <v>194</v>
      </c>
      <c r="L31" s="132"/>
      <c r="M31" s="73" t="s">
        <v>75</v>
      </c>
      <c r="N31" s="26">
        <v>2</v>
      </c>
      <c r="O31" s="25" t="s">
        <v>193</v>
      </c>
      <c r="P31" s="135"/>
      <c r="Q31" s="59">
        <v>44317</v>
      </c>
      <c r="R31" s="59">
        <v>44484</v>
      </c>
      <c r="S31" s="73"/>
      <c r="T31" s="73">
        <v>1</v>
      </c>
      <c r="U31" s="73">
        <v>1</v>
      </c>
      <c r="V31" s="64" t="s">
        <v>77</v>
      </c>
      <c r="W31" s="25" t="s">
        <v>134</v>
      </c>
      <c r="X31" s="201" t="s">
        <v>135</v>
      </c>
      <c r="Y31" s="241" t="s">
        <v>112</v>
      </c>
      <c r="Z31" s="201" t="s">
        <v>89</v>
      </c>
      <c r="AA31" s="201" t="s">
        <v>89</v>
      </c>
      <c r="AB31" s="201" t="s">
        <v>89</v>
      </c>
      <c r="AC31" s="201" t="s">
        <v>89</v>
      </c>
      <c r="AD31" s="201"/>
      <c r="AE31" s="220"/>
      <c r="AF31" s="27"/>
      <c r="AG31" s="27"/>
      <c r="AH31" s="224" t="s">
        <v>82</v>
      </c>
      <c r="AI31" s="224" t="s">
        <v>82</v>
      </c>
      <c r="AJ31" s="224" t="s">
        <v>82</v>
      </c>
      <c r="AK31" s="224" t="s">
        <v>82</v>
      </c>
      <c r="AL31" s="63"/>
      <c r="AM31" s="50"/>
      <c r="AN31" s="51"/>
      <c r="AO31" s="240">
        <f t="shared" si="2"/>
        <v>0</v>
      </c>
      <c r="AP31" s="128">
        <f t="shared" si="3"/>
        <v>2</v>
      </c>
      <c r="AQ31" s="223">
        <f t="shared" si="0"/>
        <v>0</v>
      </c>
      <c r="AR31" s="132">
        <v>0.05</v>
      </c>
      <c r="AS31" s="226">
        <v>0.1</v>
      </c>
      <c r="AT31" s="134">
        <f t="shared" si="1"/>
        <v>5.000000000000001E-3</v>
      </c>
      <c r="AU31" s="247">
        <f>SUM(AT23+AT26+AT27+AT31+AT34)</f>
        <v>6.2166666666666662E-2</v>
      </c>
      <c r="AV31" s="229" t="s">
        <v>259</v>
      </c>
      <c r="AW31" s="234" t="s">
        <v>260</v>
      </c>
      <c r="AX31" s="254" t="s">
        <v>274</v>
      </c>
      <c r="AY31" s="263"/>
      <c r="AZ31" s="78"/>
      <c r="BA31" s="78"/>
      <c r="BB31" s="78"/>
      <c r="BC31" s="30"/>
      <c r="BD31" s="80"/>
      <c r="BE31" s="81"/>
      <c r="BF31" s="30"/>
      <c r="BG31" s="30"/>
      <c r="BH31" s="30"/>
      <c r="BI31" s="30"/>
      <c r="BJ31" s="30"/>
      <c r="BK31" s="47"/>
    </row>
    <row r="32" spans="1:63" customFormat="1" ht="371.4" customHeight="1" x14ac:dyDescent="0.3">
      <c r="A32" s="170" t="s">
        <v>83</v>
      </c>
      <c r="B32" s="72" t="s">
        <v>205</v>
      </c>
      <c r="C32" s="215" t="s">
        <v>206</v>
      </c>
      <c r="D32" s="190" t="s">
        <v>150</v>
      </c>
      <c r="E32" s="190" t="s">
        <v>151</v>
      </c>
      <c r="F32" s="211"/>
      <c r="G32" s="212"/>
      <c r="H32" s="70">
        <v>21</v>
      </c>
      <c r="I32" s="71" t="s">
        <v>195</v>
      </c>
      <c r="J32" s="167" t="s">
        <v>196</v>
      </c>
      <c r="K32" s="25" t="s">
        <v>136</v>
      </c>
      <c r="L32" s="73"/>
      <c r="M32" s="73" t="s">
        <v>75</v>
      </c>
      <c r="N32" s="26">
        <v>4</v>
      </c>
      <c r="O32" s="84" t="s">
        <v>137</v>
      </c>
      <c r="P32" s="126" t="s">
        <v>197</v>
      </c>
      <c r="Q32" s="59">
        <v>44211</v>
      </c>
      <c r="R32" s="59">
        <v>44561</v>
      </c>
      <c r="S32" s="73">
        <v>2</v>
      </c>
      <c r="T32" s="73">
        <v>1</v>
      </c>
      <c r="U32" s="73">
        <v>1</v>
      </c>
      <c r="V32" s="64" t="s">
        <v>77</v>
      </c>
      <c r="W32" s="25" t="s">
        <v>138</v>
      </c>
      <c r="X32" s="72" t="s">
        <v>139</v>
      </c>
      <c r="Y32" s="127" t="s">
        <v>112</v>
      </c>
      <c r="Z32" s="72" t="s">
        <v>89</v>
      </c>
      <c r="AA32" s="72" t="s">
        <v>89</v>
      </c>
      <c r="AB32" s="72" t="s">
        <v>89</v>
      </c>
      <c r="AC32" s="72" t="s">
        <v>89</v>
      </c>
      <c r="AD32" s="72"/>
      <c r="AE32" s="27"/>
      <c r="AF32" s="27"/>
      <c r="AG32" s="82"/>
      <c r="AH32" s="46" t="s">
        <v>82</v>
      </c>
      <c r="AI32" s="46" t="s">
        <v>82</v>
      </c>
      <c r="AJ32" s="46" t="s">
        <v>82</v>
      </c>
      <c r="AK32" s="46" t="s">
        <v>82</v>
      </c>
      <c r="AL32" s="60">
        <v>2</v>
      </c>
      <c r="AM32" s="50"/>
      <c r="AN32" s="51"/>
      <c r="AO32" s="240">
        <f t="shared" si="2"/>
        <v>2</v>
      </c>
      <c r="AP32" s="128">
        <f t="shared" si="3"/>
        <v>4</v>
      </c>
      <c r="AQ32" s="223">
        <f t="shared" si="0"/>
        <v>0.5</v>
      </c>
      <c r="AR32" s="131">
        <v>3.125E-2</v>
      </c>
      <c r="AS32" s="226">
        <v>0.5</v>
      </c>
      <c r="AT32" s="134">
        <f t="shared" si="1"/>
        <v>1.5625E-2</v>
      </c>
      <c r="AU32" s="247">
        <f>SUM(AT12+AT13+AT14+AT15+AT19+AT25+AT29+AT32)</f>
        <v>7.2291666666666671E-2</v>
      </c>
      <c r="AV32" s="229" t="s">
        <v>261</v>
      </c>
      <c r="AW32" s="234" t="s">
        <v>262</v>
      </c>
      <c r="AX32" s="254" t="s">
        <v>284</v>
      </c>
      <c r="AY32" s="265"/>
      <c r="AZ32" s="62"/>
      <c r="BA32" s="62"/>
      <c r="BB32" s="62"/>
      <c r="BC32" s="83"/>
      <c r="BD32" s="69"/>
      <c r="BE32" s="68"/>
      <c r="BF32" s="30"/>
      <c r="BG32" s="30"/>
      <c r="BH32" s="30"/>
      <c r="BI32" s="30"/>
      <c r="BJ32" s="30"/>
      <c r="BK32" s="47"/>
    </row>
    <row r="33" spans="1:63" customFormat="1" ht="280.8" customHeight="1" x14ac:dyDescent="0.3">
      <c r="A33" s="171" t="s">
        <v>140</v>
      </c>
      <c r="B33" s="72" t="s">
        <v>141</v>
      </c>
      <c r="C33" s="72" t="s">
        <v>142</v>
      </c>
      <c r="D33" s="210" t="s">
        <v>157</v>
      </c>
      <c r="E33" s="210" t="s">
        <v>158</v>
      </c>
      <c r="F33" s="70"/>
      <c r="G33" s="212"/>
      <c r="H33" s="70">
        <v>22</v>
      </c>
      <c r="I33" s="71" t="s">
        <v>198</v>
      </c>
      <c r="J33" s="167" t="s">
        <v>199</v>
      </c>
      <c r="K33" s="25" t="s">
        <v>219</v>
      </c>
      <c r="L33" s="73" t="s">
        <v>75</v>
      </c>
      <c r="M33" s="73"/>
      <c r="N33" s="26">
        <v>2</v>
      </c>
      <c r="O33" s="25" t="s">
        <v>96</v>
      </c>
      <c r="P33" s="127"/>
      <c r="Q33" s="59">
        <v>44378</v>
      </c>
      <c r="R33" s="59">
        <v>44561</v>
      </c>
      <c r="S33" s="73"/>
      <c r="T33" s="73">
        <v>1</v>
      </c>
      <c r="U33" s="73">
        <v>1</v>
      </c>
      <c r="V33" s="64" t="s">
        <v>77</v>
      </c>
      <c r="W33" s="25" t="s">
        <v>143</v>
      </c>
      <c r="X33" s="72" t="s">
        <v>211</v>
      </c>
      <c r="Y33" s="127" t="s">
        <v>112</v>
      </c>
      <c r="Z33" s="72" t="s">
        <v>89</v>
      </c>
      <c r="AA33" s="72" t="s">
        <v>89</v>
      </c>
      <c r="AB33" s="72" t="s">
        <v>89</v>
      </c>
      <c r="AC33" s="72" t="s">
        <v>89</v>
      </c>
      <c r="AD33" s="72">
        <v>0</v>
      </c>
      <c r="AE33" s="121">
        <f>10245720*11.5</f>
        <v>117825780</v>
      </c>
      <c r="AF33" s="27">
        <v>0</v>
      </c>
      <c r="AG33" s="82">
        <f t="shared" ref="AG33:AG34" si="4">SUM(AD33:AF33)</f>
        <v>117825780</v>
      </c>
      <c r="AH33" s="46" t="s">
        <v>82</v>
      </c>
      <c r="AI33" s="46" t="s">
        <v>82</v>
      </c>
      <c r="AJ33" s="46" t="s">
        <v>82</v>
      </c>
      <c r="AK33" s="46" t="s">
        <v>82</v>
      </c>
      <c r="AL33" s="233"/>
      <c r="AM33" s="50"/>
      <c r="AN33" s="51"/>
      <c r="AO33" s="240">
        <f t="shared" si="2"/>
        <v>0</v>
      </c>
      <c r="AP33" s="128">
        <f t="shared" si="3"/>
        <v>2</v>
      </c>
      <c r="AQ33" s="223">
        <f t="shared" si="0"/>
        <v>0</v>
      </c>
      <c r="AR33" s="132">
        <v>6.25E-2</v>
      </c>
      <c r="AS33" s="226">
        <v>0.2</v>
      </c>
      <c r="AT33" s="134">
        <f t="shared" si="1"/>
        <v>1.2500000000000001E-2</v>
      </c>
      <c r="AU33" s="247">
        <f>SUM(AT24+AT28+AT30+AT33)</f>
        <v>5.6071428571428578E-2</v>
      </c>
      <c r="AV33" s="229" t="s">
        <v>263</v>
      </c>
      <c r="AW33" s="234" t="s">
        <v>236</v>
      </c>
      <c r="AX33" s="254" t="s">
        <v>286</v>
      </c>
      <c r="AY33" s="260"/>
      <c r="AZ33" s="62"/>
      <c r="BA33" s="62"/>
      <c r="BB33" s="62"/>
      <c r="BC33" s="83"/>
      <c r="BD33" s="69"/>
      <c r="BE33" s="68"/>
      <c r="BF33" s="30"/>
      <c r="BG33" s="30"/>
      <c r="BH33" s="30"/>
      <c r="BI33" s="30"/>
      <c r="BJ33" s="30"/>
      <c r="BK33" s="47"/>
    </row>
    <row r="34" spans="1:63" customFormat="1" ht="230.55" customHeight="1" thickBot="1" x14ac:dyDescent="0.35">
      <c r="A34" s="172" t="s">
        <v>144</v>
      </c>
      <c r="B34" s="136" t="s">
        <v>145</v>
      </c>
      <c r="C34" s="136" t="s">
        <v>146</v>
      </c>
      <c r="D34" s="216" t="s">
        <v>155</v>
      </c>
      <c r="E34" s="216" t="s">
        <v>154</v>
      </c>
      <c r="F34" s="137"/>
      <c r="G34" s="217"/>
      <c r="H34" s="137">
        <v>23</v>
      </c>
      <c r="I34" s="168" t="s">
        <v>200</v>
      </c>
      <c r="J34" s="169" t="s">
        <v>201</v>
      </c>
      <c r="K34" s="136" t="s">
        <v>202</v>
      </c>
      <c r="L34" s="138" t="s">
        <v>75</v>
      </c>
      <c r="M34" s="138"/>
      <c r="N34" s="139">
        <v>3</v>
      </c>
      <c r="O34" s="140" t="s">
        <v>96</v>
      </c>
      <c r="P34" s="141"/>
      <c r="Q34" s="142">
        <v>44211</v>
      </c>
      <c r="R34" s="142">
        <v>44561</v>
      </c>
      <c r="S34" s="138">
        <v>1</v>
      </c>
      <c r="T34" s="138">
        <v>1</v>
      </c>
      <c r="U34" s="138">
        <v>1</v>
      </c>
      <c r="V34" s="143" t="s">
        <v>77</v>
      </c>
      <c r="W34" s="140" t="s">
        <v>143</v>
      </c>
      <c r="X34" s="136" t="s">
        <v>211</v>
      </c>
      <c r="Y34" s="242" t="s">
        <v>112</v>
      </c>
      <c r="Z34" s="136" t="s">
        <v>89</v>
      </c>
      <c r="AA34" s="136" t="s">
        <v>89</v>
      </c>
      <c r="AB34" s="136" t="s">
        <v>89</v>
      </c>
      <c r="AC34" s="136" t="s">
        <v>89</v>
      </c>
      <c r="AD34" s="136">
        <v>0</v>
      </c>
      <c r="AE34" s="144">
        <f>8000082*11.5</f>
        <v>92000943</v>
      </c>
      <c r="AF34" s="145">
        <v>0</v>
      </c>
      <c r="AG34" s="146">
        <f t="shared" si="4"/>
        <v>92000943</v>
      </c>
      <c r="AH34" s="147" t="s">
        <v>82</v>
      </c>
      <c r="AI34" s="147" t="s">
        <v>82</v>
      </c>
      <c r="AJ34" s="147" t="s">
        <v>82</v>
      </c>
      <c r="AK34" s="147" t="s">
        <v>82</v>
      </c>
      <c r="AL34" s="228">
        <v>1</v>
      </c>
      <c r="AM34" s="149"/>
      <c r="AN34" s="148"/>
      <c r="AO34" s="150">
        <f t="shared" si="2"/>
        <v>1</v>
      </c>
      <c r="AP34" s="150">
        <f t="shared" si="3"/>
        <v>3</v>
      </c>
      <c r="AQ34" s="225">
        <f t="shared" si="0"/>
        <v>0.33333333333333331</v>
      </c>
      <c r="AR34" s="151">
        <v>0.05</v>
      </c>
      <c r="AS34" s="227">
        <v>0.33</v>
      </c>
      <c r="AT34" s="152">
        <f t="shared" si="1"/>
        <v>1.6666666666666666E-2</v>
      </c>
      <c r="AU34" s="248">
        <f>SUM(AT23+AT26+AT27+AT31+AT34)</f>
        <v>6.2166666666666662E-2</v>
      </c>
      <c r="AV34" s="230" t="s">
        <v>264</v>
      </c>
      <c r="AW34" s="235" t="s">
        <v>265</v>
      </c>
      <c r="AX34" s="262" t="s">
        <v>272</v>
      </c>
      <c r="AY34" s="261"/>
      <c r="AZ34" s="153"/>
      <c r="BA34" s="153"/>
      <c r="BB34" s="153"/>
      <c r="BC34" s="154"/>
      <c r="BD34" s="155"/>
      <c r="BE34" s="156"/>
      <c r="BF34" s="157"/>
      <c r="BG34" s="157"/>
      <c r="BH34" s="157"/>
      <c r="BI34" s="157"/>
      <c r="BJ34" s="157"/>
      <c r="BK34" s="158"/>
    </row>
    <row r="35" spans="1:63" customFormat="1" ht="13.5" hidden="1" customHeight="1" thickBot="1" x14ac:dyDescent="0.35">
      <c r="A35" s="120"/>
      <c r="B35" s="90"/>
      <c r="C35" s="90"/>
      <c r="D35" s="90"/>
      <c r="E35" s="90"/>
      <c r="F35" s="91"/>
      <c r="G35" s="122"/>
      <c r="H35" s="123"/>
      <c r="I35" s="92"/>
      <c r="J35" s="93"/>
      <c r="K35" s="90"/>
      <c r="L35" s="94"/>
      <c r="M35" s="94"/>
      <c r="N35" s="95"/>
      <c r="O35" s="96"/>
      <c r="P35" s="90"/>
      <c r="Q35" s="97"/>
      <c r="R35" s="98"/>
      <c r="S35" s="94"/>
      <c r="T35" s="94"/>
      <c r="U35" s="94"/>
      <c r="V35" s="99"/>
      <c r="W35" s="96"/>
      <c r="X35" s="90"/>
      <c r="Y35" s="96"/>
      <c r="Z35" s="90"/>
      <c r="AA35" s="90"/>
      <c r="AB35" s="90"/>
      <c r="AC35" s="90"/>
      <c r="AD35" s="90"/>
      <c r="AE35" s="100"/>
      <c r="AF35" s="101"/>
      <c r="AG35" s="100"/>
      <c r="AH35" s="102"/>
      <c r="AI35" s="102"/>
      <c r="AJ35" s="102"/>
      <c r="AK35" s="102"/>
      <c r="AL35" s="103"/>
      <c r="AM35" s="104"/>
      <c r="AN35" s="105"/>
      <c r="AO35" s="106"/>
      <c r="AP35" s="107"/>
      <c r="AQ35" s="108"/>
      <c r="AR35" s="109"/>
      <c r="AS35" s="110"/>
      <c r="AT35" s="111"/>
      <c r="AU35" s="239">
        <v>1</v>
      </c>
      <c r="AV35" s="112"/>
      <c r="AW35" s="112"/>
      <c r="AX35" s="112"/>
      <c r="AY35" s="113"/>
      <c r="AZ35" s="114"/>
      <c r="BA35" s="114"/>
      <c r="BB35" s="114"/>
      <c r="BC35" s="115"/>
      <c r="BD35" s="116"/>
      <c r="BE35" s="117"/>
      <c r="BF35" s="118"/>
      <c r="BG35" s="118"/>
      <c r="BH35" s="118"/>
      <c r="BI35" s="118"/>
      <c r="BJ35" s="118"/>
      <c r="BK35" s="119"/>
    </row>
    <row r="36" spans="1:63" s="1" customFormat="1" ht="24" customHeight="1" thickBot="1" x14ac:dyDescent="0.3">
      <c r="A36" s="35"/>
      <c r="B36" s="39"/>
      <c r="C36" s="39"/>
      <c r="D36" s="39"/>
      <c r="E36" s="39"/>
      <c r="F36" s="39"/>
      <c r="G36" s="39"/>
      <c r="H36" s="43"/>
      <c r="I36" s="53"/>
      <c r="J36" s="39"/>
      <c r="K36" s="39"/>
      <c r="L36" s="39"/>
      <c r="M36" s="39"/>
      <c r="N36" s="54"/>
      <c r="O36" s="55"/>
      <c r="P36" s="31"/>
      <c r="Q36" s="39"/>
      <c r="R36" s="39"/>
      <c r="S36" s="39"/>
      <c r="T36" s="39"/>
      <c r="U36" s="39"/>
      <c r="V36" s="44"/>
      <c r="W36" s="39"/>
      <c r="X36" s="39"/>
      <c r="Y36" s="39"/>
      <c r="Z36" s="39"/>
      <c r="AA36" s="39"/>
      <c r="AB36" s="39"/>
      <c r="AC36" s="39"/>
      <c r="AD36" s="39"/>
      <c r="AE36" s="39"/>
      <c r="AF36" s="39"/>
      <c r="AG36" s="39"/>
      <c r="AH36" s="39"/>
      <c r="AI36" s="39"/>
      <c r="AJ36" s="39"/>
      <c r="AK36" s="40"/>
      <c r="AL36" s="282" t="s">
        <v>147</v>
      </c>
      <c r="AM36" s="283"/>
      <c r="AN36" s="283"/>
      <c r="AO36" s="283"/>
      <c r="AP36" s="284"/>
      <c r="AQ36" s="244">
        <f>AVERAGE(AQ12:AQ34)</f>
        <v>0.24581780538302272</v>
      </c>
      <c r="AR36" s="33">
        <f>SUM(AR12:AR34)</f>
        <v>0.99960000000000004</v>
      </c>
      <c r="AS36" s="34">
        <f>SUM(AS12:AS34)/23</f>
        <v>0.18</v>
      </c>
      <c r="AT36" s="32">
        <f>SUM(AT12:AT34)</f>
        <v>0.29577776190476185</v>
      </c>
      <c r="AU36" s="35"/>
      <c r="AV36" s="36"/>
      <c r="AW36" s="36"/>
      <c r="AX36" s="36"/>
      <c r="AY36" s="36"/>
      <c r="AZ36" s="36"/>
      <c r="BA36" s="36"/>
      <c r="BB36" s="36"/>
      <c r="BC36" s="36"/>
      <c r="BD36" s="36"/>
      <c r="BE36" s="36"/>
      <c r="BF36" s="36"/>
      <c r="BG36" s="36"/>
      <c r="BH36" s="36"/>
      <c r="BI36" s="36"/>
      <c r="BJ36" s="36"/>
      <c r="BK36" s="37"/>
    </row>
    <row r="37" spans="1:63" s="1" customFormat="1" x14ac:dyDescent="0.25">
      <c r="H37" s="8"/>
      <c r="I37" s="52"/>
      <c r="N37" s="16"/>
      <c r="O37" s="41"/>
      <c r="P37" s="6"/>
      <c r="V37" s="29"/>
      <c r="W37" s="22"/>
      <c r="AV37" s="5"/>
      <c r="AW37" s="5"/>
      <c r="AX37" s="5"/>
      <c r="AY37" s="5"/>
      <c r="AZ37" s="5"/>
      <c r="BA37" s="5"/>
      <c r="BB37" s="5"/>
      <c r="BC37" s="5"/>
      <c r="BD37" s="5"/>
      <c r="BE37" s="5"/>
      <c r="BF37" s="5"/>
      <c r="BG37" s="5"/>
      <c r="BH37" s="5"/>
      <c r="BI37" s="5"/>
      <c r="BJ37" s="5"/>
      <c r="BK37" s="5"/>
    </row>
    <row r="38" spans="1:63" s="1" customFormat="1" x14ac:dyDescent="0.25">
      <c r="H38" s="8"/>
      <c r="I38" s="52"/>
      <c r="N38" s="16"/>
      <c r="O38" s="41"/>
      <c r="P38" s="6"/>
      <c r="V38" s="29"/>
      <c r="AV38" s="5"/>
      <c r="AW38" s="5"/>
      <c r="AX38" s="5"/>
      <c r="AY38" s="5"/>
      <c r="AZ38" s="5"/>
      <c r="BA38" s="5"/>
      <c r="BB38" s="5"/>
      <c r="BC38" s="5"/>
      <c r="BD38" s="5"/>
      <c r="BE38" s="5"/>
      <c r="BF38" s="5"/>
      <c r="BG38" s="5"/>
      <c r="BH38" s="5"/>
      <c r="BI38" s="5"/>
      <c r="BJ38" s="5"/>
      <c r="BK38" s="5"/>
    </row>
    <row r="39" spans="1:63" s="1" customFormat="1" x14ac:dyDescent="0.25">
      <c r="H39" s="8"/>
      <c r="I39" s="52"/>
      <c r="N39" s="16"/>
      <c r="O39" s="41"/>
      <c r="P39" s="6"/>
      <c r="V39" s="29"/>
      <c r="AV39" s="5"/>
      <c r="AW39" s="5"/>
      <c r="AX39" s="5"/>
      <c r="AY39" s="5"/>
      <c r="AZ39" s="5"/>
      <c r="BA39" s="5"/>
      <c r="BB39" s="5"/>
      <c r="BC39" s="5"/>
      <c r="BD39" s="5"/>
      <c r="BE39" s="5"/>
      <c r="BF39" s="5"/>
      <c r="BG39" s="5"/>
      <c r="BH39" s="5"/>
      <c r="BI39" s="5"/>
      <c r="BJ39" s="5"/>
      <c r="BK39" s="5"/>
    </row>
    <row r="40" spans="1:63" s="1" customFormat="1" x14ac:dyDescent="0.25">
      <c r="H40" s="8"/>
      <c r="I40" s="52"/>
      <c r="N40" s="16"/>
      <c r="O40" s="41"/>
      <c r="P40" s="6"/>
      <c r="V40" s="29"/>
      <c r="AV40" s="5"/>
      <c r="AW40" s="5"/>
      <c r="AX40" s="5"/>
      <c r="AY40" s="5"/>
      <c r="AZ40" s="5"/>
      <c r="BA40" s="5"/>
      <c r="BB40" s="5"/>
      <c r="BC40" s="5"/>
      <c r="BD40" s="5"/>
      <c r="BE40" s="5"/>
      <c r="BF40" s="5"/>
      <c r="BG40" s="5"/>
      <c r="BH40" s="5"/>
      <c r="BI40" s="5"/>
      <c r="BJ40" s="5"/>
      <c r="BK40" s="5"/>
    </row>
    <row r="41" spans="1:63" s="1" customFormat="1" x14ac:dyDescent="0.25">
      <c r="H41" s="8"/>
      <c r="I41" s="52"/>
      <c r="N41" s="16"/>
      <c r="O41" s="41"/>
      <c r="P41" s="6"/>
      <c r="V41" s="29"/>
      <c r="AV41" s="5"/>
      <c r="AW41" s="5"/>
      <c r="AX41" s="5"/>
      <c r="AY41" s="5"/>
      <c r="AZ41" s="5"/>
      <c r="BA41" s="5"/>
      <c r="BB41" s="5"/>
      <c r="BC41" s="5"/>
      <c r="BD41" s="5"/>
      <c r="BE41" s="5"/>
      <c r="BF41" s="5"/>
      <c r="BG41" s="5"/>
      <c r="BH41" s="5"/>
      <c r="BI41" s="5"/>
      <c r="BJ41" s="5"/>
      <c r="BK41" s="5"/>
    </row>
    <row r="42" spans="1:63" s="1" customFormat="1" x14ac:dyDescent="0.25">
      <c r="H42" s="8"/>
      <c r="I42" s="52"/>
      <c r="N42" s="16"/>
      <c r="O42" s="41"/>
      <c r="P42" s="6"/>
      <c r="V42" s="29"/>
      <c r="AV42" s="5"/>
      <c r="AW42" s="5"/>
      <c r="AX42" s="5"/>
      <c r="AY42" s="5"/>
      <c r="AZ42" s="5"/>
      <c r="BA42" s="5"/>
      <c r="BB42" s="5"/>
      <c r="BC42" s="5"/>
      <c r="BD42" s="5"/>
      <c r="BE42" s="5"/>
      <c r="BF42" s="5"/>
      <c r="BG42" s="5"/>
      <c r="BH42" s="5"/>
      <c r="BI42" s="5"/>
      <c r="BJ42" s="5"/>
      <c r="BK42" s="5"/>
    </row>
    <row r="43" spans="1:63" s="1" customFormat="1" x14ac:dyDescent="0.25">
      <c r="H43" s="8"/>
      <c r="I43" s="52"/>
      <c r="N43" s="16"/>
      <c r="O43" s="41"/>
      <c r="P43" s="6"/>
      <c r="V43" s="29"/>
      <c r="AV43" s="5"/>
      <c r="AW43" s="5"/>
      <c r="AX43" s="5"/>
      <c r="AY43" s="5"/>
      <c r="AZ43" s="5"/>
      <c r="BA43" s="5"/>
      <c r="BB43" s="5"/>
      <c r="BC43" s="5"/>
      <c r="BD43" s="5"/>
      <c r="BE43" s="5"/>
      <c r="BF43" s="5"/>
      <c r="BG43" s="5"/>
      <c r="BH43" s="5"/>
      <c r="BI43" s="5"/>
      <c r="BJ43" s="5"/>
      <c r="BK43" s="5"/>
    </row>
    <row r="44" spans="1:63" s="1" customFormat="1" x14ac:dyDescent="0.25">
      <c r="H44" s="8"/>
      <c r="I44" s="52"/>
      <c r="N44" s="16"/>
      <c r="O44" s="41"/>
      <c r="P44" s="6"/>
      <c r="V44" s="29"/>
      <c r="AV44" s="5"/>
      <c r="AW44" s="5"/>
      <c r="AX44" s="5"/>
      <c r="AY44" s="5"/>
      <c r="AZ44" s="5"/>
      <c r="BA44" s="5"/>
      <c r="BB44" s="5"/>
      <c r="BC44" s="5"/>
      <c r="BD44" s="5"/>
      <c r="BE44" s="5"/>
      <c r="BF44" s="5"/>
      <c r="BG44" s="5"/>
      <c r="BH44" s="5"/>
      <c r="BI44" s="5"/>
      <c r="BJ44" s="5"/>
      <c r="BK44" s="5"/>
    </row>
    <row r="45" spans="1:63" s="1" customFormat="1" x14ac:dyDescent="0.25">
      <c r="H45" s="8"/>
      <c r="I45" s="52"/>
      <c r="N45" s="16"/>
      <c r="O45" s="41"/>
      <c r="P45" s="6"/>
      <c r="V45" s="29"/>
      <c r="AV45" s="5"/>
      <c r="AW45" s="5"/>
      <c r="AX45" s="5"/>
      <c r="AY45" s="5"/>
      <c r="AZ45" s="5"/>
      <c r="BA45" s="5"/>
      <c r="BB45" s="5"/>
      <c r="BC45" s="5"/>
      <c r="BD45" s="5"/>
      <c r="BE45" s="5"/>
      <c r="BF45" s="5"/>
      <c r="BG45" s="5"/>
      <c r="BH45" s="5"/>
      <c r="BI45" s="5"/>
      <c r="BJ45" s="5"/>
      <c r="BK45" s="5"/>
    </row>
    <row r="46" spans="1:63" s="1" customFormat="1" x14ac:dyDescent="0.25">
      <c r="H46" s="8"/>
      <c r="I46" s="52"/>
      <c r="N46" s="16"/>
      <c r="O46" s="41"/>
      <c r="P46" s="6"/>
      <c r="V46" s="29"/>
      <c r="AV46" s="5"/>
      <c r="AW46" s="5"/>
      <c r="AX46" s="5"/>
      <c r="AY46" s="5"/>
      <c r="AZ46" s="5"/>
      <c r="BA46" s="5"/>
      <c r="BB46" s="5"/>
      <c r="BC46" s="5"/>
      <c r="BD46" s="5"/>
      <c r="BE46" s="5"/>
      <c r="BF46" s="5"/>
      <c r="BG46" s="5"/>
      <c r="BH46" s="5"/>
      <c r="BI46" s="5"/>
      <c r="BJ46" s="5"/>
      <c r="BK46" s="5"/>
    </row>
    <row r="47" spans="1:63" s="1" customFormat="1" x14ac:dyDescent="0.25">
      <c r="H47" s="8"/>
      <c r="I47" s="52"/>
      <c r="N47" s="16"/>
      <c r="O47" s="41"/>
      <c r="P47" s="6"/>
      <c r="V47" s="29"/>
      <c r="AV47" s="5"/>
      <c r="AW47" s="5"/>
      <c r="AX47" s="5"/>
      <c r="AY47" s="5"/>
      <c r="AZ47" s="5"/>
      <c r="BA47" s="5"/>
      <c r="BB47" s="5"/>
      <c r="BC47" s="5"/>
      <c r="BD47" s="5"/>
      <c r="BE47" s="5"/>
      <c r="BF47" s="5"/>
      <c r="BG47" s="5"/>
      <c r="BH47" s="5"/>
      <c r="BI47" s="5"/>
      <c r="BJ47" s="5"/>
      <c r="BK47" s="5"/>
    </row>
    <row r="48" spans="1:63" s="1" customFormat="1" x14ac:dyDescent="0.25">
      <c r="H48" s="8"/>
      <c r="I48" s="52"/>
      <c r="N48" s="16"/>
      <c r="O48" s="41"/>
      <c r="P48" s="6"/>
      <c r="V48" s="29"/>
      <c r="AV48" s="5"/>
      <c r="AW48" s="5"/>
      <c r="AX48" s="5"/>
      <c r="AY48" s="5"/>
      <c r="AZ48" s="5"/>
      <c r="BA48" s="5"/>
      <c r="BB48" s="5"/>
      <c r="BC48" s="5"/>
      <c r="BD48" s="5"/>
      <c r="BE48" s="5"/>
      <c r="BF48" s="5"/>
      <c r="BG48" s="5"/>
      <c r="BH48" s="5"/>
      <c r="BI48" s="5"/>
      <c r="BJ48" s="5"/>
      <c r="BK48" s="5"/>
    </row>
    <row r="49" spans="8:63" s="1" customFormat="1" x14ac:dyDescent="0.25">
      <c r="H49" s="8"/>
      <c r="I49" s="52"/>
      <c r="N49" s="16"/>
      <c r="O49" s="41"/>
      <c r="P49" s="6"/>
      <c r="V49" s="29"/>
      <c r="AV49" s="5"/>
      <c r="AW49" s="5"/>
      <c r="AX49" s="5"/>
      <c r="AY49" s="5"/>
      <c r="AZ49" s="5"/>
      <c r="BA49" s="5"/>
      <c r="BB49" s="5"/>
      <c r="BC49" s="5"/>
      <c r="BD49" s="5"/>
      <c r="BE49" s="5"/>
      <c r="BF49" s="5"/>
      <c r="BG49" s="5"/>
      <c r="BH49" s="5"/>
      <c r="BI49" s="5"/>
      <c r="BJ49" s="5"/>
      <c r="BK49" s="5"/>
    </row>
    <row r="50" spans="8:63" s="1" customFormat="1" x14ac:dyDescent="0.25">
      <c r="H50" s="8"/>
      <c r="I50" s="52"/>
      <c r="N50" s="16"/>
      <c r="O50" s="41"/>
      <c r="P50" s="6"/>
      <c r="V50" s="29"/>
      <c r="AV50" s="5"/>
      <c r="AW50" s="5"/>
      <c r="AX50" s="5"/>
      <c r="AY50" s="5"/>
      <c r="AZ50" s="5"/>
      <c r="BA50" s="5"/>
      <c r="BB50" s="5"/>
      <c r="BC50" s="5"/>
      <c r="BD50" s="5"/>
      <c r="BE50" s="5"/>
      <c r="BF50" s="5"/>
      <c r="BG50" s="5"/>
      <c r="BH50" s="5"/>
      <c r="BI50" s="5"/>
      <c r="BJ50" s="5"/>
      <c r="BK50" s="5"/>
    </row>
    <row r="51" spans="8:63" s="1" customFormat="1" x14ac:dyDescent="0.25">
      <c r="H51" s="8"/>
      <c r="I51" s="52"/>
      <c r="N51" s="16"/>
      <c r="O51" s="41"/>
      <c r="P51" s="6"/>
      <c r="V51" s="29"/>
      <c r="AV51" s="5"/>
      <c r="AW51" s="5"/>
      <c r="AX51" s="5"/>
      <c r="AY51" s="5"/>
      <c r="AZ51" s="5"/>
      <c r="BA51" s="5"/>
      <c r="BB51" s="5"/>
      <c r="BC51" s="5"/>
      <c r="BD51" s="5"/>
      <c r="BE51" s="5"/>
      <c r="BF51" s="5"/>
      <c r="BG51" s="5"/>
      <c r="BH51" s="5"/>
      <c r="BI51" s="5"/>
      <c r="BJ51" s="5"/>
      <c r="BK51" s="5"/>
    </row>
    <row r="52" spans="8:63" s="1" customFormat="1" x14ac:dyDescent="0.25">
      <c r="H52" s="8"/>
      <c r="I52" s="52"/>
      <c r="N52" s="16"/>
      <c r="O52" s="41"/>
      <c r="P52" s="6"/>
      <c r="V52" s="29"/>
      <c r="AV52" s="5"/>
      <c r="AW52" s="5"/>
      <c r="AX52" s="5"/>
      <c r="AY52" s="5"/>
      <c r="AZ52" s="5"/>
      <c r="BA52" s="5"/>
      <c r="BB52" s="5"/>
      <c r="BC52" s="5"/>
      <c r="BD52" s="5"/>
      <c r="BE52" s="5"/>
      <c r="BF52" s="5"/>
      <c r="BG52" s="5"/>
      <c r="BH52" s="5"/>
      <c r="BI52" s="5"/>
      <c r="BJ52" s="5"/>
      <c r="BK52" s="5"/>
    </row>
    <row r="53" spans="8:63" s="1" customFormat="1" x14ac:dyDescent="0.25">
      <c r="H53" s="8"/>
      <c r="I53" s="52"/>
      <c r="N53" s="16"/>
      <c r="O53" s="41"/>
      <c r="P53" s="6"/>
      <c r="V53" s="29"/>
      <c r="AV53" s="5"/>
      <c r="AW53" s="5"/>
      <c r="AX53" s="5"/>
      <c r="AY53" s="5"/>
      <c r="AZ53" s="5"/>
      <c r="BA53" s="5"/>
      <c r="BB53" s="5"/>
      <c r="BC53" s="5"/>
      <c r="BD53" s="5"/>
      <c r="BE53" s="5"/>
      <c r="BF53" s="5"/>
      <c r="BG53" s="5"/>
      <c r="BH53" s="5"/>
      <c r="BI53" s="5"/>
      <c r="BJ53" s="5"/>
      <c r="BK53" s="5"/>
    </row>
    <row r="54" spans="8:63" s="1" customFormat="1" x14ac:dyDescent="0.25">
      <c r="H54" s="8"/>
      <c r="I54" s="52"/>
      <c r="N54" s="16"/>
      <c r="O54" s="41"/>
      <c r="P54" s="6"/>
      <c r="V54" s="29"/>
      <c r="AV54" s="5"/>
      <c r="AW54" s="5"/>
      <c r="AX54" s="5"/>
      <c r="AY54" s="5"/>
      <c r="AZ54" s="5"/>
      <c r="BA54" s="5"/>
      <c r="BB54" s="5"/>
      <c r="BC54" s="5"/>
      <c r="BD54" s="5"/>
      <c r="BE54" s="5"/>
      <c r="BF54" s="5"/>
      <c r="BG54" s="5"/>
      <c r="BH54" s="5"/>
      <c r="BI54" s="5"/>
      <c r="BJ54" s="5"/>
      <c r="BK54" s="5"/>
    </row>
    <row r="55" spans="8:63" s="1" customFormat="1" x14ac:dyDescent="0.25">
      <c r="H55" s="8"/>
      <c r="I55" s="52"/>
      <c r="N55" s="16"/>
      <c r="O55" s="41"/>
      <c r="P55" s="6"/>
      <c r="V55" s="29"/>
      <c r="AV55" s="5"/>
      <c r="AW55" s="5"/>
      <c r="AX55" s="5"/>
      <c r="AY55" s="5"/>
      <c r="AZ55" s="5"/>
      <c r="BA55" s="5"/>
      <c r="BB55" s="5"/>
      <c r="BC55" s="5"/>
      <c r="BD55" s="5"/>
      <c r="BE55" s="5"/>
      <c r="BF55" s="5"/>
      <c r="BG55" s="5"/>
      <c r="BH55" s="5"/>
      <c r="BI55" s="5"/>
      <c r="BJ55" s="5"/>
      <c r="BK55" s="5"/>
    </row>
    <row r="56" spans="8:63" s="1" customFormat="1" x14ac:dyDescent="0.25">
      <c r="H56" s="8"/>
      <c r="I56" s="52"/>
      <c r="N56" s="16"/>
      <c r="O56" s="41"/>
      <c r="P56" s="6"/>
      <c r="V56" s="29"/>
      <c r="AV56" s="5"/>
      <c r="AW56" s="5"/>
      <c r="AX56" s="5"/>
      <c r="AY56" s="5"/>
      <c r="AZ56" s="5"/>
      <c r="BA56" s="5"/>
      <c r="BB56" s="5"/>
      <c r="BC56" s="5"/>
      <c r="BD56" s="5"/>
      <c r="BE56" s="5"/>
      <c r="BF56" s="5"/>
      <c r="BG56" s="5"/>
      <c r="BH56" s="5"/>
      <c r="BI56" s="5"/>
      <c r="BJ56" s="5"/>
      <c r="BK56" s="5"/>
    </row>
    <row r="57" spans="8:63" s="1" customFormat="1" x14ac:dyDescent="0.25">
      <c r="H57" s="8"/>
      <c r="I57" s="52"/>
      <c r="N57" s="16"/>
      <c r="O57" s="41"/>
      <c r="P57" s="6"/>
      <c r="V57" s="29"/>
      <c r="AV57" s="5"/>
      <c r="AW57" s="5"/>
      <c r="AX57" s="5"/>
      <c r="AY57" s="5"/>
      <c r="AZ57" s="5"/>
      <c r="BA57" s="5"/>
      <c r="BB57" s="5"/>
      <c r="BC57" s="5"/>
      <c r="BD57" s="5"/>
      <c r="BE57" s="5"/>
      <c r="BF57" s="5"/>
      <c r="BG57" s="5"/>
      <c r="BH57" s="5"/>
      <c r="BI57" s="5"/>
      <c r="BJ57" s="5"/>
      <c r="BK57" s="5"/>
    </row>
    <row r="58" spans="8:63" s="1" customFormat="1" x14ac:dyDescent="0.25">
      <c r="H58" s="8"/>
      <c r="I58" s="52"/>
      <c r="N58" s="16"/>
      <c r="O58" s="41"/>
      <c r="P58" s="6"/>
      <c r="V58" s="29"/>
      <c r="AV58" s="5"/>
      <c r="AW58" s="5"/>
      <c r="AX58" s="5"/>
      <c r="AY58" s="5"/>
      <c r="AZ58" s="5"/>
      <c r="BA58" s="5"/>
      <c r="BB58" s="5"/>
      <c r="BC58" s="5"/>
      <c r="BD58" s="5"/>
      <c r="BE58" s="5"/>
      <c r="BF58" s="5"/>
      <c r="BG58" s="5"/>
      <c r="BH58" s="5"/>
      <c r="BI58" s="5"/>
      <c r="BJ58" s="5"/>
      <c r="BK58" s="5"/>
    </row>
    <row r="59" spans="8:63" s="1" customFormat="1" x14ac:dyDescent="0.25">
      <c r="H59" s="8"/>
      <c r="I59" s="52"/>
      <c r="N59" s="16"/>
      <c r="O59" s="41"/>
      <c r="P59" s="6"/>
      <c r="V59" s="29"/>
      <c r="AV59" s="5"/>
      <c r="AW59" s="5"/>
      <c r="AX59" s="5"/>
      <c r="AY59" s="5"/>
      <c r="AZ59" s="5"/>
      <c r="BA59" s="5"/>
      <c r="BB59" s="5"/>
      <c r="BC59" s="5"/>
      <c r="BD59" s="5"/>
      <c r="BE59" s="5"/>
      <c r="BF59" s="5"/>
      <c r="BG59" s="5"/>
      <c r="BH59" s="5"/>
      <c r="BI59" s="5"/>
      <c r="BJ59" s="5"/>
      <c r="BK59" s="5"/>
    </row>
    <row r="60" spans="8:63" s="1" customFormat="1" x14ac:dyDescent="0.25">
      <c r="H60" s="8"/>
      <c r="I60" s="52"/>
      <c r="N60" s="16"/>
      <c r="O60" s="41"/>
      <c r="P60" s="6"/>
      <c r="V60" s="29"/>
      <c r="AV60" s="5"/>
      <c r="AW60" s="5"/>
      <c r="AX60" s="5"/>
      <c r="AY60" s="5"/>
      <c r="AZ60" s="5"/>
      <c r="BA60" s="5"/>
      <c r="BB60" s="5"/>
      <c r="BC60" s="5"/>
      <c r="BD60" s="5"/>
      <c r="BE60" s="5"/>
      <c r="BF60" s="5"/>
      <c r="BG60" s="5"/>
      <c r="BH60" s="5"/>
      <c r="BI60" s="5"/>
      <c r="BJ60" s="5"/>
      <c r="BK60" s="5"/>
    </row>
    <row r="61" spans="8:63" s="1" customFormat="1" x14ac:dyDescent="0.25">
      <c r="H61" s="8"/>
      <c r="I61" s="52"/>
      <c r="N61" s="16"/>
      <c r="O61" s="41"/>
      <c r="P61" s="6"/>
      <c r="V61" s="29"/>
      <c r="AV61" s="5"/>
      <c r="AW61" s="5"/>
      <c r="AX61" s="5"/>
      <c r="AY61" s="5"/>
      <c r="AZ61" s="5"/>
      <c r="BA61" s="5"/>
      <c r="BB61" s="5"/>
      <c r="BC61" s="5"/>
      <c r="BD61" s="5"/>
      <c r="BE61" s="5"/>
      <c r="BF61" s="5"/>
      <c r="BG61" s="5"/>
      <c r="BH61" s="5"/>
      <c r="BI61" s="5"/>
      <c r="BJ61" s="5"/>
      <c r="BK61" s="5"/>
    </row>
    <row r="62" spans="8:63" s="1" customFormat="1" x14ac:dyDescent="0.25">
      <c r="H62" s="8"/>
      <c r="I62" s="52"/>
      <c r="N62" s="16"/>
      <c r="O62" s="41"/>
      <c r="P62" s="6"/>
      <c r="V62" s="29"/>
      <c r="AV62" s="5"/>
      <c r="AW62" s="5"/>
      <c r="AX62" s="5"/>
      <c r="AY62" s="5"/>
      <c r="AZ62" s="5"/>
      <c r="BA62" s="5"/>
      <c r="BB62" s="5"/>
      <c r="BC62" s="5"/>
      <c r="BD62" s="5"/>
      <c r="BE62" s="5"/>
      <c r="BF62" s="5"/>
      <c r="BG62" s="5"/>
      <c r="BH62" s="5"/>
      <c r="BI62" s="5"/>
      <c r="BJ62" s="5"/>
      <c r="BK62" s="5"/>
    </row>
    <row r="63" spans="8:63" s="1" customFormat="1" x14ac:dyDescent="0.25">
      <c r="H63" s="8"/>
      <c r="I63" s="52"/>
      <c r="N63" s="16"/>
      <c r="O63" s="41"/>
      <c r="P63" s="6"/>
      <c r="V63" s="29"/>
      <c r="AV63" s="5"/>
      <c r="AW63" s="5"/>
      <c r="AX63" s="5"/>
      <c r="AY63" s="5"/>
      <c r="AZ63" s="5"/>
      <c r="BA63" s="5"/>
      <c r="BB63" s="5"/>
      <c r="BC63" s="5"/>
      <c r="BD63" s="5"/>
      <c r="BE63" s="5"/>
      <c r="BF63" s="5"/>
      <c r="BG63" s="5"/>
      <c r="BH63" s="5"/>
      <c r="BI63" s="5"/>
      <c r="BJ63" s="5"/>
      <c r="BK63" s="5"/>
    </row>
    <row r="64" spans="8:63" s="1" customFormat="1" x14ac:dyDescent="0.25">
      <c r="H64" s="8"/>
      <c r="I64" s="52"/>
      <c r="N64" s="16"/>
      <c r="O64" s="41"/>
      <c r="P64" s="6"/>
      <c r="V64" s="29"/>
      <c r="AV64" s="5"/>
      <c r="AW64" s="5"/>
      <c r="AX64" s="5"/>
      <c r="AY64" s="5"/>
      <c r="AZ64" s="5"/>
      <c r="BA64" s="5"/>
      <c r="BB64" s="5"/>
      <c r="BC64" s="5"/>
      <c r="BD64" s="5"/>
      <c r="BE64" s="5"/>
      <c r="BF64" s="5"/>
      <c r="BG64" s="5"/>
      <c r="BH64" s="5"/>
      <c r="BI64" s="5"/>
      <c r="BJ64" s="5"/>
      <c r="BK64" s="5"/>
    </row>
    <row r="65" spans="8:63" s="1" customFormat="1" x14ac:dyDescent="0.25">
      <c r="H65" s="8"/>
      <c r="I65" s="52"/>
      <c r="N65" s="16"/>
      <c r="O65" s="41"/>
      <c r="P65" s="6"/>
      <c r="V65" s="29"/>
      <c r="AV65" s="5"/>
      <c r="AW65" s="5"/>
      <c r="AX65" s="5"/>
      <c r="AY65" s="5"/>
      <c r="AZ65" s="5"/>
      <c r="BA65" s="5"/>
      <c r="BB65" s="5"/>
      <c r="BC65" s="5"/>
      <c r="BD65" s="5"/>
      <c r="BE65" s="5"/>
      <c r="BF65" s="5"/>
      <c r="BG65" s="5"/>
      <c r="BH65" s="5"/>
      <c r="BI65" s="5"/>
      <c r="BJ65" s="5"/>
      <c r="BK65" s="5"/>
    </row>
    <row r="66" spans="8:63" s="1" customFormat="1" x14ac:dyDescent="0.25">
      <c r="H66" s="8"/>
      <c r="I66" s="52"/>
      <c r="N66" s="16"/>
      <c r="O66" s="41"/>
      <c r="P66" s="6"/>
      <c r="V66" s="29"/>
      <c r="AV66" s="5"/>
      <c r="AW66" s="5"/>
      <c r="AX66" s="5"/>
      <c r="AY66" s="5"/>
      <c r="AZ66" s="5"/>
      <c r="BA66" s="5"/>
      <c r="BB66" s="5"/>
      <c r="BC66" s="5"/>
      <c r="BD66" s="5"/>
      <c r="BE66" s="5"/>
      <c r="BF66" s="5"/>
      <c r="BG66" s="5"/>
      <c r="BH66" s="5"/>
      <c r="BI66" s="5"/>
      <c r="BJ66" s="5"/>
      <c r="BK66" s="5"/>
    </row>
    <row r="67" spans="8:63" s="1" customFormat="1" x14ac:dyDescent="0.25">
      <c r="H67" s="8"/>
      <c r="I67" s="52"/>
      <c r="N67" s="16"/>
      <c r="O67" s="41"/>
      <c r="P67" s="6"/>
      <c r="V67" s="29"/>
      <c r="AV67" s="5"/>
      <c r="AW67" s="5"/>
      <c r="AX67" s="5"/>
      <c r="AY67" s="5"/>
      <c r="AZ67" s="5"/>
      <c r="BA67" s="5"/>
      <c r="BB67" s="5"/>
      <c r="BC67" s="5"/>
      <c r="BD67" s="5"/>
      <c r="BE67" s="5"/>
      <c r="BF67" s="5"/>
      <c r="BG67" s="5"/>
      <c r="BH67" s="5"/>
      <c r="BI67" s="5"/>
      <c r="BJ67" s="5"/>
      <c r="BK67" s="5"/>
    </row>
    <row r="68" spans="8:63" s="1" customFormat="1" x14ac:dyDescent="0.25">
      <c r="H68" s="8"/>
      <c r="I68" s="52"/>
      <c r="N68" s="16"/>
      <c r="O68" s="41"/>
      <c r="P68" s="6"/>
      <c r="V68" s="29"/>
      <c r="AV68" s="5"/>
      <c r="AW68" s="5"/>
      <c r="AX68" s="5"/>
      <c r="AY68" s="5"/>
      <c r="AZ68" s="5"/>
      <c r="BA68" s="5"/>
      <c r="BB68" s="5"/>
      <c r="BC68" s="5"/>
      <c r="BD68" s="5"/>
      <c r="BE68" s="5"/>
      <c r="BF68" s="5"/>
      <c r="BG68" s="5"/>
      <c r="BH68" s="5"/>
      <c r="BI68" s="5"/>
      <c r="BJ68" s="5"/>
      <c r="BK68" s="5"/>
    </row>
    <row r="69" spans="8:63" s="1" customFormat="1" x14ac:dyDescent="0.25">
      <c r="H69" s="8"/>
      <c r="I69" s="52"/>
      <c r="N69" s="16"/>
      <c r="O69" s="41"/>
      <c r="P69" s="6"/>
      <c r="V69" s="29"/>
      <c r="AV69" s="5"/>
      <c r="AW69" s="5"/>
      <c r="AX69" s="5"/>
      <c r="AY69" s="5"/>
      <c r="AZ69" s="5"/>
      <c r="BA69" s="5"/>
      <c r="BB69" s="5"/>
      <c r="BC69" s="5"/>
      <c r="BD69" s="5"/>
      <c r="BE69" s="5"/>
      <c r="BF69" s="5"/>
      <c r="BG69" s="5"/>
      <c r="BH69" s="5"/>
      <c r="BI69" s="5"/>
      <c r="BJ69" s="5"/>
      <c r="BK69" s="5"/>
    </row>
    <row r="70" spans="8:63" s="1" customFormat="1" x14ac:dyDescent="0.25">
      <c r="H70" s="8"/>
      <c r="I70" s="52"/>
      <c r="N70" s="16"/>
      <c r="O70" s="41"/>
      <c r="P70" s="6"/>
      <c r="V70" s="29"/>
      <c r="AV70" s="5"/>
      <c r="AW70" s="5"/>
      <c r="AX70" s="5"/>
      <c r="AY70" s="5"/>
      <c r="AZ70" s="5"/>
      <c r="BA70" s="5"/>
      <c r="BB70" s="5"/>
      <c r="BC70" s="5"/>
      <c r="BD70" s="5"/>
      <c r="BE70" s="5"/>
      <c r="BF70" s="5"/>
      <c r="BG70" s="5"/>
      <c r="BH70" s="5"/>
      <c r="BI70" s="5"/>
      <c r="BJ70" s="5"/>
      <c r="BK70" s="5"/>
    </row>
    <row r="71" spans="8:63" s="1" customFormat="1" x14ac:dyDescent="0.25">
      <c r="H71" s="8"/>
      <c r="I71" s="52"/>
      <c r="N71" s="16"/>
      <c r="O71" s="41"/>
      <c r="P71" s="6"/>
      <c r="V71" s="29"/>
      <c r="AV71" s="5"/>
      <c r="AW71" s="5"/>
      <c r="AX71" s="5"/>
      <c r="AY71" s="5"/>
      <c r="AZ71" s="5"/>
      <c r="BA71" s="5"/>
      <c r="BB71" s="5"/>
      <c r="BC71" s="5"/>
      <c r="BD71" s="5"/>
      <c r="BE71" s="5"/>
      <c r="BF71" s="5"/>
      <c r="BG71" s="5"/>
      <c r="BH71" s="5"/>
      <c r="BI71" s="5"/>
      <c r="BJ71" s="5"/>
      <c r="BK71" s="5"/>
    </row>
    <row r="72" spans="8:63" s="1" customFormat="1" x14ac:dyDescent="0.25">
      <c r="H72" s="8"/>
      <c r="I72" s="52"/>
      <c r="N72" s="16"/>
      <c r="O72" s="41"/>
      <c r="P72" s="6"/>
      <c r="V72" s="29"/>
      <c r="AV72" s="5"/>
      <c r="AW72" s="5"/>
      <c r="AX72" s="5"/>
      <c r="AY72" s="5"/>
      <c r="AZ72" s="5"/>
      <c r="BA72" s="5"/>
      <c r="BB72" s="5"/>
      <c r="BC72" s="5"/>
      <c r="BD72" s="5"/>
      <c r="BE72" s="5"/>
      <c r="BF72" s="5"/>
      <c r="BG72" s="5"/>
      <c r="BH72" s="5"/>
      <c r="BI72" s="5"/>
      <c r="BJ72" s="5"/>
      <c r="BK72" s="5"/>
    </row>
    <row r="73" spans="8:63" s="1" customFormat="1" x14ac:dyDescent="0.25">
      <c r="H73" s="8"/>
      <c r="I73" s="52"/>
      <c r="N73" s="16"/>
      <c r="O73" s="41"/>
      <c r="P73" s="6"/>
      <c r="V73" s="29"/>
      <c r="AV73" s="5"/>
      <c r="AW73" s="5"/>
      <c r="AX73" s="5"/>
      <c r="AY73" s="5"/>
      <c r="AZ73" s="5"/>
      <c r="BA73" s="5"/>
      <c r="BB73" s="5"/>
      <c r="BC73" s="5"/>
      <c r="BD73" s="5"/>
      <c r="BE73" s="5"/>
      <c r="BF73" s="5"/>
      <c r="BG73" s="5"/>
      <c r="BH73" s="5"/>
      <c r="BI73" s="5"/>
      <c r="BJ73" s="5"/>
      <c r="BK73" s="5"/>
    </row>
    <row r="74" spans="8:63" s="1" customFormat="1" x14ac:dyDescent="0.25">
      <c r="H74" s="8"/>
      <c r="I74" s="52"/>
      <c r="N74" s="16"/>
      <c r="O74" s="41"/>
      <c r="P74" s="6"/>
      <c r="V74" s="29"/>
      <c r="AV74" s="5"/>
      <c r="AW74" s="5"/>
      <c r="AX74" s="5"/>
      <c r="AY74" s="5"/>
      <c r="AZ74" s="5"/>
      <c r="BA74" s="5"/>
      <c r="BB74" s="5"/>
      <c r="BC74" s="5"/>
      <c r="BD74" s="5"/>
      <c r="BE74" s="5"/>
      <c r="BF74" s="5"/>
      <c r="BG74" s="5"/>
      <c r="BH74" s="5"/>
      <c r="BI74" s="5"/>
      <c r="BJ74" s="5"/>
      <c r="BK74" s="5"/>
    </row>
    <row r="75" spans="8:63" s="1" customFormat="1" x14ac:dyDescent="0.25">
      <c r="H75" s="8"/>
      <c r="I75" s="52"/>
      <c r="N75" s="16"/>
      <c r="O75" s="41"/>
      <c r="P75" s="6"/>
      <c r="V75" s="29"/>
      <c r="AV75" s="5"/>
      <c r="AW75" s="5"/>
      <c r="AX75" s="5"/>
      <c r="AY75" s="5"/>
      <c r="AZ75" s="5"/>
      <c r="BA75" s="5"/>
      <c r="BB75" s="5"/>
      <c r="BC75" s="5"/>
      <c r="BD75" s="5"/>
      <c r="BE75" s="5"/>
      <c r="BF75" s="5"/>
      <c r="BG75" s="5"/>
      <c r="BH75" s="5"/>
      <c r="BI75" s="5"/>
      <c r="BJ75" s="5"/>
      <c r="BK75" s="5"/>
    </row>
    <row r="76" spans="8:63" s="1" customFormat="1" x14ac:dyDescent="0.25">
      <c r="H76" s="8"/>
      <c r="I76" s="52"/>
      <c r="N76" s="16"/>
      <c r="O76" s="41"/>
      <c r="P76" s="6"/>
      <c r="V76" s="29"/>
      <c r="AV76" s="5"/>
      <c r="AW76" s="5"/>
      <c r="AX76" s="5"/>
      <c r="AY76" s="5"/>
      <c r="AZ76" s="5"/>
      <c r="BA76" s="5"/>
      <c r="BB76" s="5"/>
      <c r="BC76" s="5"/>
      <c r="BD76" s="5"/>
      <c r="BE76" s="5"/>
      <c r="BF76" s="5"/>
      <c r="BG76" s="5"/>
      <c r="BH76" s="5"/>
      <c r="BI76" s="5"/>
      <c r="BJ76" s="5"/>
      <c r="BK76" s="5"/>
    </row>
    <row r="77" spans="8:63" s="1" customFormat="1" x14ac:dyDescent="0.25">
      <c r="H77" s="8"/>
      <c r="I77" s="52"/>
      <c r="N77" s="16"/>
      <c r="O77" s="41"/>
      <c r="P77" s="6"/>
      <c r="V77" s="29"/>
      <c r="AV77" s="5"/>
      <c r="AW77" s="5"/>
      <c r="AX77" s="5"/>
      <c r="AY77" s="5"/>
      <c r="AZ77" s="5"/>
      <c r="BA77" s="5"/>
      <c r="BB77" s="5"/>
      <c r="BC77" s="5"/>
      <c r="BD77" s="5"/>
      <c r="BE77" s="5"/>
      <c r="BF77" s="5"/>
      <c r="BG77" s="5"/>
      <c r="BH77" s="5"/>
      <c r="BI77" s="5"/>
      <c r="BJ77" s="5"/>
      <c r="BK77" s="5"/>
    </row>
    <row r="78" spans="8:63" s="1" customFormat="1" x14ac:dyDescent="0.25">
      <c r="H78" s="8"/>
      <c r="I78" s="52"/>
      <c r="N78" s="16"/>
      <c r="O78" s="41"/>
      <c r="P78" s="6"/>
      <c r="V78" s="29"/>
      <c r="AV78" s="5"/>
      <c r="AW78" s="5"/>
      <c r="AX78" s="5"/>
      <c r="AY78" s="5"/>
      <c r="AZ78" s="5"/>
      <c r="BA78" s="5"/>
      <c r="BB78" s="5"/>
      <c r="BC78" s="5"/>
      <c r="BD78" s="5"/>
      <c r="BE78" s="5"/>
      <c r="BF78" s="5"/>
      <c r="BG78" s="5"/>
      <c r="BH78" s="5"/>
      <c r="BI78" s="5"/>
      <c r="BJ78" s="5"/>
      <c r="BK78" s="5"/>
    </row>
    <row r="79" spans="8:63" s="1" customFormat="1" x14ac:dyDescent="0.25">
      <c r="H79" s="8"/>
      <c r="I79" s="52"/>
      <c r="N79" s="16"/>
      <c r="O79" s="41"/>
      <c r="P79" s="6"/>
      <c r="V79" s="29"/>
      <c r="AV79" s="5"/>
      <c r="AW79" s="5"/>
      <c r="AX79" s="5"/>
      <c r="AY79" s="5"/>
      <c r="AZ79" s="5"/>
      <c r="BA79" s="5"/>
      <c r="BB79" s="5"/>
      <c r="BC79" s="5"/>
      <c r="BD79" s="5"/>
      <c r="BE79" s="5"/>
      <c r="BF79" s="5"/>
      <c r="BG79" s="5"/>
      <c r="BH79" s="5"/>
      <c r="BI79" s="5"/>
      <c r="BJ79" s="5"/>
      <c r="BK79" s="5"/>
    </row>
    <row r="80" spans="8:63" s="1" customFormat="1" x14ac:dyDescent="0.25">
      <c r="H80" s="8"/>
      <c r="I80" s="52"/>
      <c r="N80" s="16"/>
      <c r="O80" s="41"/>
      <c r="P80" s="6"/>
      <c r="V80" s="29"/>
      <c r="AV80" s="5"/>
      <c r="AW80" s="5"/>
      <c r="AX80" s="5"/>
      <c r="AY80" s="5"/>
      <c r="AZ80" s="5"/>
      <c r="BA80" s="5"/>
      <c r="BB80" s="5"/>
      <c r="BC80" s="5"/>
      <c r="BD80" s="5"/>
      <c r="BE80" s="5"/>
      <c r="BF80" s="5"/>
      <c r="BG80" s="5"/>
      <c r="BH80" s="5"/>
      <c r="BI80" s="5"/>
      <c r="BJ80" s="5"/>
      <c r="BK80" s="5"/>
    </row>
    <row r="81" spans="8:63" s="1" customFormat="1" x14ac:dyDescent="0.25">
      <c r="H81" s="8"/>
      <c r="I81" s="52"/>
      <c r="N81" s="16"/>
      <c r="O81" s="41"/>
      <c r="P81" s="6"/>
      <c r="V81" s="29"/>
      <c r="AV81" s="5"/>
      <c r="AW81" s="5"/>
      <c r="AX81" s="5"/>
      <c r="AY81" s="5"/>
      <c r="AZ81" s="5"/>
      <c r="BA81" s="5"/>
      <c r="BB81" s="5"/>
      <c r="BC81" s="5"/>
      <c r="BD81" s="5"/>
      <c r="BE81" s="5"/>
      <c r="BF81" s="5"/>
      <c r="BG81" s="5"/>
      <c r="BH81" s="5"/>
      <c r="BI81" s="5"/>
      <c r="BJ81" s="5"/>
      <c r="BK81" s="5"/>
    </row>
    <row r="82" spans="8:63" s="1" customFormat="1" x14ac:dyDescent="0.25">
      <c r="H82" s="8"/>
      <c r="I82" s="52"/>
      <c r="N82" s="16"/>
      <c r="O82" s="41"/>
      <c r="P82" s="6"/>
      <c r="V82" s="29"/>
      <c r="AV82" s="5"/>
      <c r="AW82" s="5"/>
      <c r="AX82" s="5"/>
      <c r="AY82" s="5"/>
      <c r="AZ82" s="5"/>
      <c r="BA82" s="5"/>
      <c r="BB82" s="5"/>
      <c r="BC82" s="5"/>
      <c r="BD82" s="5"/>
      <c r="BE82" s="5"/>
      <c r="BF82" s="5"/>
      <c r="BG82" s="5"/>
      <c r="BH82" s="5"/>
      <c r="BI82" s="5"/>
      <c r="BJ82" s="5"/>
      <c r="BK82" s="5"/>
    </row>
    <row r="83" spans="8:63" s="1" customFormat="1" x14ac:dyDescent="0.25">
      <c r="H83" s="8"/>
      <c r="I83" s="52"/>
      <c r="N83" s="16"/>
      <c r="O83" s="41"/>
      <c r="P83" s="6"/>
      <c r="V83" s="29"/>
      <c r="AV83" s="5"/>
      <c r="AW83" s="5"/>
      <c r="AX83" s="5"/>
      <c r="AY83" s="5"/>
      <c r="AZ83" s="5"/>
      <c r="BA83" s="5"/>
      <c r="BB83" s="5"/>
      <c r="BC83" s="5"/>
      <c r="BD83" s="5"/>
      <c r="BE83" s="5"/>
      <c r="BF83" s="5"/>
      <c r="BG83" s="5"/>
      <c r="BH83" s="5"/>
      <c r="BI83" s="5"/>
      <c r="BJ83" s="5"/>
      <c r="BK83" s="5"/>
    </row>
    <row r="84" spans="8:63" s="1" customFormat="1" x14ac:dyDescent="0.25">
      <c r="H84" s="8"/>
      <c r="I84" s="52"/>
      <c r="N84" s="16"/>
      <c r="O84" s="41"/>
      <c r="P84" s="6"/>
      <c r="V84" s="29"/>
      <c r="AV84" s="5"/>
      <c r="AW84" s="5"/>
      <c r="AX84" s="5"/>
      <c r="AY84" s="5"/>
      <c r="AZ84" s="5"/>
      <c r="BA84" s="5"/>
      <c r="BB84" s="5"/>
      <c r="BC84" s="5"/>
      <c r="BD84" s="5"/>
      <c r="BE84" s="5"/>
      <c r="BF84" s="5"/>
      <c r="BG84" s="5"/>
      <c r="BH84" s="5"/>
      <c r="BI84" s="5"/>
      <c r="BJ84" s="5"/>
      <c r="BK84" s="5"/>
    </row>
    <row r="85" spans="8:63" s="1" customFormat="1" x14ac:dyDescent="0.25">
      <c r="H85" s="8"/>
      <c r="I85" s="52"/>
      <c r="N85" s="16"/>
      <c r="O85" s="41"/>
      <c r="P85" s="6"/>
      <c r="V85" s="29"/>
      <c r="AV85" s="5"/>
      <c r="AW85" s="5"/>
      <c r="AX85" s="5"/>
      <c r="AY85" s="5"/>
      <c r="AZ85" s="5"/>
      <c r="BA85" s="5"/>
      <c r="BB85" s="5"/>
      <c r="BC85" s="5"/>
      <c r="BD85" s="5"/>
      <c r="BE85" s="5"/>
      <c r="BF85" s="5"/>
      <c r="BG85" s="5"/>
      <c r="BH85" s="5"/>
      <c r="BI85" s="5"/>
      <c r="BJ85" s="5"/>
      <c r="BK85" s="5"/>
    </row>
    <row r="86" spans="8:63" s="1" customFormat="1" x14ac:dyDescent="0.25">
      <c r="H86" s="8"/>
      <c r="I86" s="52"/>
      <c r="N86" s="16"/>
      <c r="O86" s="41"/>
      <c r="P86" s="6"/>
      <c r="V86" s="29"/>
      <c r="AV86" s="5"/>
      <c r="AW86" s="5"/>
      <c r="AX86" s="5"/>
      <c r="AY86" s="5"/>
      <c r="AZ86" s="5"/>
      <c r="BA86" s="5"/>
      <c r="BB86" s="5"/>
      <c r="BC86" s="5"/>
      <c r="BD86" s="5"/>
      <c r="BE86" s="5"/>
      <c r="BF86" s="5"/>
      <c r="BG86" s="5"/>
      <c r="BH86" s="5"/>
      <c r="BI86" s="5"/>
      <c r="BJ86" s="5"/>
      <c r="BK86" s="5"/>
    </row>
    <row r="87" spans="8:63" s="1" customFormat="1" x14ac:dyDescent="0.25">
      <c r="H87" s="8"/>
      <c r="I87" s="52"/>
      <c r="N87" s="16"/>
      <c r="O87" s="41"/>
      <c r="P87" s="6"/>
      <c r="V87" s="29"/>
      <c r="AV87" s="5"/>
      <c r="AW87" s="5"/>
      <c r="AX87" s="5"/>
      <c r="AY87" s="5"/>
      <c r="AZ87" s="5"/>
      <c r="BA87" s="5"/>
      <c r="BB87" s="5"/>
      <c r="BC87" s="5"/>
      <c r="BD87" s="5"/>
      <c r="BE87" s="5"/>
      <c r="BF87" s="5"/>
      <c r="BG87" s="5"/>
      <c r="BH87" s="5"/>
      <c r="BI87" s="5"/>
      <c r="BJ87" s="5"/>
      <c r="BK87" s="5"/>
    </row>
    <row r="88" spans="8:63" s="1" customFormat="1" x14ac:dyDescent="0.25">
      <c r="H88" s="8"/>
      <c r="I88" s="52"/>
      <c r="N88" s="16"/>
      <c r="O88" s="41"/>
      <c r="P88" s="6"/>
      <c r="V88" s="29"/>
      <c r="AV88" s="5"/>
      <c r="AW88" s="5"/>
      <c r="AX88" s="5"/>
      <c r="AY88" s="5"/>
      <c r="AZ88" s="5"/>
      <c r="BA88" s="5"/>
      <c r="BB88" s="5"/>
      <c r="BC88" s="5"/>
      <c r="BD88" s="5"/>
      <c r="BE88" s="5"/>
      <c r="BF88" s="5"/>
      <c r="BG88" s="5"/>
      <c r="BH88" s="5"/>
      <c r="BI88" s="5"/>
      <c r="BJ88" s="5"/>
      <c r="BK88" s="5"/>
    </row>
    <row r="89" spans="8:63" s="1" customFormat="1" x14ac:dyDescent="0.25">
      <c r="H89" s="8"/>
      <c r="I89" s="52"/>
      <c r="N89" s="16"/>
      <c r="O89" s="41"/>
      <c r="P89" s="6"/>
      <c r="V89" s="29"/>
      <c r="AV89" s="5"/>
      <c r="AW89" s="5"/>
      <c r="AX89" s="5"/>
      <c r="AY89" s="5"/>
      <c r="AZ89" s="5"/>
      <c r="BA89" s="5"/>
      <c r="BB89" s="5"/>
      <c r="BC89" s="5"/>
      <c r="BD89" s="5"/>
      <c r="BE89" s="5"/>
      <c r="BF89" s="5"/>
      <c r="BG89" s="5"/>
      <c r="BH89" s="5"/>
      <c r="BI89" s="5"/>
      <c r="BJ89" s="5"/>
      <c r="BK89" s="5"/>
    </row>
    <row r="90" spans="8:63" s="1" customFormat="1" x14ac:dyDescent="0.25">
      <c r="H90" s="8"/>
      <c r="I90" s="52"/>
      <c r="N90" s="16"/>
      <c r="O90" s="41"/>
      <c r="P90" s="6"/>
      <c r="V90" s="29"/>
      <c r="AV90" s="5"/>
      <c r="AW90" s="5"/>
      <c r="AX90" s="5"/>
      <c r="AY90" s="5"/>
      <c r="AZ90" s="5"/>
      <c r="BA90" s="5"/>
      <c r="BB90" s="5"/>
      <c r="BC90" s="5"/>
      <c r="BD90" s="5"/>
      <c r="BE90" s="5"/>
      <c r="BF90" s="5"/>
      <c r="BG90" s="5"/>
      <c r="BH90" s="5"/>
      <c r="BI90" s="5"/>
      <c r="BJ90" s="5"/>
      <c r="BK90" s="5"/>
    </row>
    <row r="91" spans="8:63" s="1" customFormat="1" x14ac:dyDescent="0.25">
      <c r="H91" s="8"/>
      <c r="I91" s="52"/>
      <c r="N91" s="16"/>
      <c r="O91" s="41"/>
      <c r="P91" s="6"/>
      <c r="V91" s="29"/>
      <c r="AV91" s="5"/>
      <c r="AW91" s="5"/>
      <c r="AX91" s="5"/>
      <c r="AY91" s="5"/>
      <c r="AZ91" s="5"/>
      <c r="BA91" s="5"/>
      <c r="BB91" s="5"/>
      <c r="BC91" s="5"/>
      <c r="BD91" s="5"/>
      <c r="BE91" s="5"/>
      <c r="BF91" s="5"/>
      <c r="BG91" s="5"/>
      <c r="BH91" s="5"/>
      <c r="BI91" s="5"/>
      <c r="BJ91" s="5"/>
      <c r="BK91" s="5"/>
    </row>
    <row r="92" spans="8:63" s="1" customFormat="1" x14ac:dyDescent="0.25">
      <c r="H92" s="8"/>
      <c r="I92" s="52"/>
      <c r="N92" s="16"/>
      <c r="O92" s="41"/>
      <c r="P92" s="6"/>
      <c r="V92" s="29"/>
      <c r="AV92" s="5"/>
      <c r="AW92" s="5"/>
      <c r="AX92" s="5"/>
      <c r="AY92" s="5"/>
      <c r="AZ92" s="5"/>
      <c r="BA92" s="5"/>
      <c r="BB92" s="5"/>
      <c r="BC92" s="5"/>
      <c r="BD92" s="5"/>
      <c r="BE92" s="5"/>
      <c r="BF92" s="5"/>
      <c r="BG92" s="5"/>
      <c r="BH92" s="5"/>
      <c r="BI92" s="5"/>
      <c r="BJ92" s="5"/>
      <c r="BK92" s="5"/>
    </row>
    <row r="93" spans="8:63" s="1" customFormat="1" x14ac:dyDescent="0.25">
      <c r="H93" s="8"/>
      <c r="I93" s="52"/>
      <c r="N93" s="16"/>
      <c r="O93" s="41"/>
      <c r="P93" s="6"/>
      <c r="V93" s="29"/>
      <c r="AV93" s="5"/>
      <c r="AW93" s="5"/>
      <c r="AX93" s="5"/>
      <c r="AY93" s="5"/>
      <c r="AZ93" s="5"/>
      <c r="BA93" s="5"/>
      <c r="BB93" s="5"/>
      <c r="BC93" s="5"/>
      <c r="BD93" s="5"/>
      <c r="BE93" s="5"/>
      <c r="BF93" s="5"/>
      <c r="BG93" s="5"/>
      <c r="BH93" s="5"/>
      <c r="BI93" s="5"/>
      <c r="BJ93" s="5"/>
      <c r="BK93" s="5"/>
    </row>
    <row r="94" spans="8:63" s="1" customFormat="1" x14ac:dyDescent="0.25">
      <c r="H94" s="8"/>
      <c r="I94" s="52"/>
      <c r="N94" s="16"/>
      <c r="O94" s="41"/>
      <c r="P94" s="6"/>
      <c r="V94" s="29"/>
      <c r="AV94" s="5"/>
      <c r="AW94" s="5"/>
      <c r="AX94" s="5"/>
      <c r="AY94" s="5"/>
      <c r="AZ94" s="5"/>
      <c r="BA94" s="5"/>
      <c r="BB94" s="5"/>
      <c r="BC94" s="5"/>
      <c r="BD94" s="5"/>
      <c r="BE94" s="5"/>
      <c r="BF94" s="5"/>
      <c r="BG94" s="5"/>
      <c r="BH94" s="5"/>
      <c r="BI94" s="5"/>
      <c r="BJ94" s="5"/>
      <c r="BK94" s="5"/>
    </row>
    <row r="95" spans="8:63" s="1" customFormat="1" x14ac:dyDescent="0.25">
      <c r="H95" s="8"/>
      <c r="I95" s="52"/>
      <c r="N95" s="16"/>
      <c r="O95" s="41"/>
      <c r="P95" s="6"/>
      <c r="V95" s="29"/>
      <c r="AV95" s="5"/>
      <c r="AW95" s="5"/>
      <c r="AX95" s="5"/>
      <c r="AY95" s="5"/>
      <c r="AZ95" s="5"/>
      <c r="BA95" s="5"/>
      <c r="BB95" s="5"/>
      <c r="BC95" s="5"/>
      <c r="BD95" s="5"/>
      <c r="BE95" s="5"/>
      <c r="BF95" s="5"/>
      <c r="BG95" s="5"/>
      <c r="BH95" s="5"/>
      <c r="BI95" s="5"/>
      <c r="BJ95" s="5"/>
      <c r="BK95" s="5"/>
    </row>
    <row r="96" spans="8:63" s="1" customFormat="1" x14ac:dyDescent="0.25">
      <c r="H96" s="8"/>
      <c r="I96" s="52"/>
      <c r="N96" s="16"/>
      <c r="O96" s="41"/>
      <c r="P96" s="6"/>
      <c r="V96" s="29"/>
      <c r="AV96" s="5"/>
      <c r="AW96" s="5"/>
      <c r="AX96" s="5"/>
      <c r="AY96" s="5"/>
      <c r="AZ96" s="5"/>
      <c r="BA96" s="5"/>
      <c r="BB96" s="5"/>
      <c r="BC96" s="5"/>
      <c r="BD96" s="5"/>
      <c r="BE96" s="5"/>
      <c r="BF96" s="5"/>
      <c r="BG96" s="5"/>
      <c r="BH96" s="5"/>
      <c r="BI96" s="5"/>
      <c r="BJ96" s="5"/>
      <c r="BK96" s="5"/>
    </row>
    <row r="97" spans="8:63" s="1" customFormat="1" x14ac:dyDescent="0.25">
      <c r="H97" s="8"/>
      <c r="I97" s="52"/>
      <c r="N97" s="16"/>
      <c r="O97" s="41"/>
      <c r="P97" s="6"/>
      <c r="V97" s="29"/>
      <c r="AV97" s="5"/>
      <c r="AW97" s="5"/>
      <c r="AX97" s="5"/>
      <c r="AY97" s="5"/>
      <c r="AZ97" s="5"/>
      <c r="BA97" s="5"/>
      <c r="BB97" s="5"/>
      <c r="BC97" s="5"/>
      <c r="BD97" s="5"/>
      <c r="BE97" s="5"/>
      <c r="BF97" s="5"/>
      <c r="BG97" s="5"/>
      <c r="BH97" s="5"/>
      <c r="BI97" s="5"/>
      <c r="BJ97" s="5"/>
      <c r="BK97" s="5"/>
    </row>
    <row r="98" spans="8:63" s="1" customFormat="1" x14ac:dyDescent="0.25">
      <c r="H98" s="8"/>
      <c r="I98" s="52"/>
      <c r="N98" s="16"/>
      <c r="O98" s="41"/>
      <c r="P98" s="6"/>
      <c r="V98" s="29"/>
      <c r="AV98" s="5"/>
      <c r="AW98" s="5"/>
      <c r="AX98" s="5"/>
      <c r="AY98" s="5"/>
      <c r="AZ98" s="5"/>
      <c r="BA98" s="5"/>
      <c r="BB98" s="5"/>
      <c r="BC98" s="5"/>
      <c r="BD98" s="5"/>
      <c r="BE98" s="5"/>
      <c r="BF98" s="5"/>
      <c r="BG98" s="5"/>
      <c r="BH98" s="5"/>
      <c r="BI98" s="5"/>
      <c r="BJ98" s="5"/>
      <c r="BK98" s="5"/>
    </row>
    <row r="99" spans="8:63" s="1" customFormat="1" x14ac:dyDescent="0.25">
      <c r="H99" s="8"/>
      <c r="I99" s="52"/>
      <c r="N99" s="16"/>
      <c r="O99" s="41"/>
      <c r="P99" s="6"/>
      <c r="V99" s="29"/>
      <c r="AV99" s="5"/>
      <c r="AW99" s="5"/>
      <c r="AX99" s="5"/>
      <c r="AY99" s="5"/>
      <c r="AZ99" s="5"/>
      <c r="BA99" s="5"/>
      <c r="BB99" s="5"/>
      <c r="BC99" s="5"/>
      <c r="BD99" s="5"/>
      <c r="BE99" s="5"/>
      <c r="BF99" s="5"/>
      <c r="BG99" s="5"/>
      <c r="BH99" s="5"/>
      <c r="BI99" s="5"/>
      <c r="BJ99" s="5"/>
      <c r="BK99" s="5"/>
    </row>
    <row r="100" spans="8:63" s="1" customFormat="1" x14ac:dyDescent="0.25">
      <c r="H100" s="8"/>
      <c r="I100" s="52"/>
      <c r="N100" s="16"/>
      <c r="O100" s="41"/>
      <c r="P100" s="6"/>
      <c r="V100" s="29"/>
      <c r="AV100" s="5"/>
      <c r="AW100" s="5"/>
      <c r="AX100" s="5"/>
      <c r="AY100" s="5"/>
      <c r="AZ100" s="5"/>
      <c r="BA100" s="5"/>
      <c r="BB100" s="5"/>
      <c r="BC100" s="5"/>
      <c r="BD100" s="5"/>
      <c r="BE100" s="5"/>
      <c r="BF100" s="5"/>
      <c r="BG100" s="5"/>
      <c r="BH100" s="5"/>
      <c r="BI100" s="5"/>
      <c r="BJ100" s="5"/>
      <c r="BK100" s="5"/>
    </row>
    <row r="101" spans="8:63" s="1" customFormat="1" x14ac:dyDescent="0.25">
      <c r="H101" s="8"/>
      <c r="I101" s="52"/>
      <c r="N101" s="16"/>
      <c r="O101" s="41"/>
      <c r="P101" s="6"/>
      <c r="V101" s="29"/>
      <c r="AV101" s="5"/>
      <c r="AW101" s="5"/>
      <c r="AX101" s="5"/>
      <c r="AY101" s="5"/>
      <c r="AZ101" s="5"/>
      <c r="BA101" s="5"/>
      <c r="BB101" s="5"/>
      <c r="BC101" s="5"/>
      <c r="BD101" s="5"/>
      <c r="BE101" s="5"/>
      <c r="BF101" s="5"/>
      <c r="BG101" s="5"/>
      <c r="BH101" s="5"/>
      <c r="BI101" s="5"/>
      <c r="BJ101" s="5"/>
      <c r="BK101" s="5"/>
    </row>
    <row r="102" spans="8:63" s="1" customFormat="1" x14ac:dyDescent="0.25">
      <c r="H102" s="8"/>
      <c r="I102" s="52"/>
      <c r="N102" s="16"/>
      <c r="O102" s="41"/>
      <c r="P102" s="6"/>
      <c r="V102" s="29"/>
      <c r="AV102" s="5"/>
      <c r="AW102" s="5"/>
      <c r="AX102" s="5"/>
      <c r="AY102" s="5"/>
      <c r="AZ102" s="5"/>
      <c r="BA102" s="5"/>
      <c r="BB102" s="5"/>
      <c r="BC102" s="5"/>
      <c r="BD102" s="5"/>
      <c r="BE102" s="5"/>
      <c r="BF102" s="5"/>
      <c r="BG102" s="5"/>
      <c r="BH102" s="5"/>
      <c r="BI102" s="5"/>
      <c r="BJ102" s="5"/>
      <c r="BK102" s="5"/>
    </row>
    <row r="103" spans="8:63" s="1" customFormat="1" x14ac:dyDescent="0.25">
      <c r="H103" s="8"/>
      <c r="I103" s="52"/>
      <c r="N103" s="16"/>
      <c r="O103" s="41"/>
      <c r="P103" s="6"/>
      <c r="V103" s="29"/>
      <c r="AV103" s="5"/>
      <c r="AW103" s="5"/>
      <c r="AX103" s="5"/>
      <c r="AY103" s="5"/>
      <c r="AZ103" s="5"/>
      <c r="BA103" s="5"/>
      <c r="BB103" s="5"/>
      <c r="BC103" s="5"/>
      <c r="BD103" s="5"/>
      <c r="BE103" s="5"/>
      <c r="BF103" s="5"/>
      <c r="BG103" s="5"/>
      <c r="BH103" s="5"/>
      <c r="BI103" s="5"/>
      <c r="BJ103" s="5"/>
      <c r="BK103" s="5"/>
    </row>
    <row r="104" spans="8:63" s="1" customFormat="1" x14ac:dyDescent="0.25">
      <c r="H104" s="8"/>
      <c r="I104" s="52"/>
      <c r="N104" s="16"/>
      <c r="O104" s="41"/>
      <c r="P104" s="6"/>
      <c r="V104" s="29"/>
      <c r="AV104" s="5"/>
      <c r="AW104" s="5"/>
      <c r="AX104" s="5"/>
      <c r="AY104" s="5"/>
      <c r="AZ104" s="5"/>
      <c r="BA104" s="5"/>
      <c r="BB104" s="5"/>
      <c r="BC104" s="5"/>
      <c r="BD104" s="5"/>
      <c r="BE104" s="5"/>
      <c r="BF104" s="5"/>
      <c r="BG104" s="5"/>
      <c r="BH104" s="5"/>
      <c r="BI104" s="5"/>
      <c r="BJ104" s="5"/>
      <c r="BK104" s="5"/>
    </row>
    <row r="105" spans="8:63" s="1" customFormat="1" x14ac:dyDescent="0.25">
      <c r="H105" s="8"/>
      <c r="I105" s="52"/>
      <c r="N105" s="16"/>
      <c r="O105" s="41"/>
      <c r="P105" s="6"/>
      <c r="V105" s="29"/>
      <c r="AV105" s="5"/>
      <c r="AW105" s="5"/>
      <c r="AX105" s="5"/>
      <c r="AY105" s="5"/>
      <c r="AZ105" s="5"/>
      <c r="BA105" s="5"/>
      <c r="BB105" s="5"/>
      <c r="BC105" s="5"/>
      <c r="BD105" s="5"/>
      <c r="BE105" s="5"/>
      <c r="BF105" s="5"/>
      <c r="BG105" s="5"/>
      <c r="BH105" s="5"/>
      <c r="BI105" s="5"/>
      <c r="BJ105" s="5"/>
      <c r="BK105" s="5"/>
    </row>
    <row r="106" spans="8:63" s="1" customFormat="1" x14ac:dyDescent="0.25">
      <c r="H106" s="8"/>
      <c r="I106" s="52"/>
      <c r="N106" s="16"/>
      <c r="O106" s="41"/>
      <c r="P106" s="6"/>
      <c r="V106" s="29"/>
      <c r="AV106" s="5"/>
      <c r="AW106" s="5"/>
      <c r="AX106" s="5"/>
      <c r="AY106" s="5"/>
      <c r="AZ106" s="5"/>
      <c r="BA106" s="5"/>
      <c r="BB106" s="5"/>
      <c r="BC106" s="5"/>
      <c r="BD106" s="5"/>
      <c r="BE106" s="5"/>
      <c r="BF106" s="5"/>
      <c r="BG106" s="5"/>
      <c r="BH106" s="5"/>
      <c r="BI106" s="5"/>
      <c r="BJ106" s="5"/>
      <c r="BK106" s="5"/>
    </row>
    <row r="107" spans="8:63" s="1" customFormat="1" x14ac:dyDescent="0.25">
      <c r="H107" s="8"/>
      <c r="I107" s="52"/>
      <c r="N107" s="16"/>
      <c r="O107" s="41"/>
      <c r="P107" s="6"/>
      <c r="V107" s="29"/>
      <c r="AV107" s="5"/>
      <c r="AW107" s="5"/>
      <c r="AX107" s="5"/>
      <c r="AY107" s="5"/>
      <c r="AZ107" s="5"/>
      <c r="BA107" s="5"/>
      <c r="BB107" s="5"/>
      <c r="BC107" s="5"/>
      <c r="BD107" s="5"/>
      <c r="BE107" s="5"/>
      <c r="BF107" s="5"/>
      <c r="BG107" s="5"/>
      <c r="BH107" s="5"/>
      <c r="BI107" s="5"/>
      <c r="BJ107" s="5"/>
      <c r="BK107" s="5"/>
    </row>
    <row r="108" spans="8:63" s="1" customFormat="1" x14ac:dyDescent="0.25">
      <c r="H108" s="8"/>
      <c r="I108" s="52"/>
      <c r="N108" s="16"/>
      <c r="O108" s="41"/>
      <c r="P108" s="6"/>
      <c r="V108" s="29"/>
      <c r="AV108" s="5"/>
      <c r="AW108" s="5"/>
      <c r="AX108" s="5"/>
      <c r="AY108" s="5"/>
      <c r="AZ108" s="5"/>
      <c r="BA108" s="5"/>
      <c r="BB108" s="5"/>
      <c r="BC108" s="5"/>
      <c r="BD108" s="5"/>
      <c r="BE108" s="5"/>
      <c r="BF108" s="5"/>
      <c r="BG108" s="5"/>
      <c r="BH108" s="5"/>
      <c r="BI108" s="5"/>
      <c r="BJ108" s="5"/>
      <c r="BK108" s="5"/>
    </row>
    <row r="109" spans="8:63" s="1" customFormat="1" x14ac:dyDescent="0.25">
      <c r="H109" s="8"/>
      <c r="I109" s="52"/>
      <c r="N109" s="16"/>
      <c r="O109" s="41"/>
      <c r="P109" s="6"/>
      <c r="V109" s="29"/>
      <c r="AV109" s="5"/>
      <c r="AW109" s="5"/>
      <c r="AX109" s="5"/>
      <c r="AY109" s="5"/>
      <c r="AZ109" s="5"/>
      <c r="BA109" s="5"/>
      <c r="BB109" s="5"/>
      <c r="BC109" s="5"/>
      <c r="BD109" s="5"/>
      <c r="BE109" s="5"/>
      <c r="BF109" s="5"/>
      <c r="BG109" s="5"/>
      <c r="BH109" s="5"/>
      <c r="BI109" s="5"/>
      <c r="BJ109" s="5"/>
      <c r="BK109" s="5"/>
    </row>
    <row r="110" spans="8:63" s="1" customFormat="1" x14ac:dyDescent="0.25">
      <c r="H110" s="8"/>
      <c r="I110" s="52"/>
      <c r="N110" s="16"/>
      <c r="O110" s="41"/>
      <c r="P110" s="6"/>
      <c r="V110" s="29"/>
      <c r="AV110" s="5"/>
      <c r="AW110" s="5"/>
      <c r="AX110" s="5"/>
      <c r="AY110" s="5"/>
      <c r="AZ110" s="5"/>
      <c r="BA110" s="5"/>
      <c r="BB110" s="5"/>
      <c r="BC110" s="5"/>
      <c r="BD110" s="5"/>
      <c r="BE110" s="5"/>
      <c r="BF110" s="5"/>
      <c r="BG110" s="5"/>
      <c r="BH110" s="5"/>
      <c r="BI110" s="5"/>
      <c r="BJ110" s="5"/>
      <c r="BK110" s="5"/>
    </row>
    <row r="111" spans="8:63" s="1" customFormat="1" x14ac:dyDescent="0.25">
      <c r="H111" s="8"/>
      <c r="I111" s="52"/>
      <c r="N111" s="16"/>
      <c r="O111" s="41"/>
      <c r="P111" s="6"/>
      <c r="V111" s="29"/>
      <c r="AV111" s="5"/>
      <c r="AW111" s="5"/>
      <c r="AX111" s="5"/>
      <c r="AY111" s="5"/>
      <c r="AZ111" s="5"/>
      <c r="BA111" s="5"/>
      <c r="BB111" s="5"/>
      <c r="BC111" s="5"/>
      <c r="BD111" s="5"/>
      <c r="BE111" s="5"/>
      <c r="BF111" s="5"/>
      <c r="BG111" s="5"/>
      <c r="BH111" s="5"/>
      <c r="BI111" s="5"/>
      <c r="BJ111" s="5"/>
      <c r="BK111" s="5"/>
    </row>
    <row r="112" spans="8:63" s="1" customFormat="1" x14ac:dyDescent="0.25">
      <c r="H112" s="8"/>
      <c r="I112" s="52"/>
      <c r="N112" s="16"/>
      <c r="O112" s="41"/>
      <c r="P112" s="6"/>
      <c r="V112" s="29"/>
      <c r="AV112" s="5"/>
      <c r="AW112" s="5"/>
      <c r="AX112" s="5"/>
      <c r="AY112" s="5"/>
      <c r="AZ112" s="5"/>
      <c r="BA112" s="5"/>
      <c r="BB112" s="5"/>
      <c r="BC112" s="5"/>
      <c r="BD112" s="5"/>
      <c r="BE112" s="5"/>
      <c r="BF112" s="5"/>
      <c r="BG112" s="5"/>
      <c r="BH112" s="5"/>
      <c r="BI112" s="5"/>
      <c r="BJ112" s="5"/>
      <c r="BK112" s="5"/>
    </row>
    <row r="113" spans="8:63" s="1" customFormat="1" x14ac:dyDescent="0.25">
      <c r="H113" s="8"/>
      <c r="I113" s="52"/>
      <c r="N113" s="16"/>
      <c r="O113" s="41"/>
      <c r="P113" s="6"/>
      <c r="V113" s="29"/>
      <c r="AV113" s="5"/>
      <c r="AW113" s="5"/>
      <c r="AX113" s="5"/>
      <c r="AY113" s="5"/>
      <c r="AZ113" s="5"/>
      <c r="BA113" s="5"/>
      <c r="BB113" s="5"/>
      <c r="BC113" s="5"/>
      <c r="BD113" s="5"/>
      <c r="BE113" s="5"/>
      <c r="BF113" s="5"/>
      <c r="BG113" s="5"/>
      <c r="BH113" s="5"/>
      <c r="BI113" s="5"/>
      <c r="BJ113" s="5"/>
      <c r="BK113" s="5"/>
    </row>
    <row r="114" spans="8:63" s="1" customFormat="1" x14ac:dyDescent="0.25">
      <c r="H114" s="8"/>
      <c r="I114" s="52"/>
      <c r="N114" s="16"/>
      <c r="O114" s="41"/>
      <c r="P114" s="6"/>
      <c r="V114" s="29"/>
      <c r="AV114" s="5"/>
      <c r="AW114" s="5"/>
      <c r="AX114" s="5"/>
      <c r="AY114" s="5"/>
      <c r="AZ114" s="5"/>
      <c r="BA114" s="5"/>
      <c r="BB114" s="5"/>
      <c r="BC114" s="5"/>
      <c r="BD114" s="5"/>
      <c r="BE114" s="5"/>
      <c r="BF114" s="5"/>
      <c r="BG114" s="5"/>
      <c r="BH114" s="5"/>
      <c r="BI114" s="5"/>
      <c r="BJ114" s="5"/>
      <c r="BK114" s="5"/>
    </row>
    <row r="115" spans="8:63" s="1" customFormat="1" x14ac:dyDescent="0.25">
      <c r="H115" s="8"/>
      <c r="I115" s="52"/>
      <c r="N115" s="16"/>
      <c r="O115" s="41"/>
      <c r="P115" s="6"/>
      <c r="V115" s="29"/>
      <c r="AV115" s="5"/>
      <c r="AW115" s="5"/>
      <c r="AX115" s="5"/>
      <c r="AY115" s="5"/>
      <c r="AZ115" s="5"/>
      <c r="BA115" s="5"/>
      <c r="BB115" s="5"/>
      <c r="BC115" s="5"/>
      <c r="BD115" s="5"/>
      <c r="BE115" s="5"/>
      <c r="BF115" s="5"/>
      <c r="BG115" s="5"/>
      <c r="BH115" s="5"/>
      <c r="BI115" s="5"/>
      <c r="BJ115" s="5"/>
      <c r="BK115" s="5"/>
    </row>
    <row r="116" spans="8:63" s="1" customFormat="1" x14ac:dyDescent="0.25">
      <c r="H116" s="8"/>
      <c r="I116" s="52"/>
      <c r="N116" s="16"/>
      <c r="O116" s="41"/>
      <c r="P116" s="6"/>
      <c r="V116" s="29"/>
      <c r="AV116" s="5"/>
      <c r="AW116" s="5"/>
      <c r="AX116" s="5"/>
      <c r="AY116" s="5"/>
      <c r="AZ116" s="5"/>
      <c r="BA116" s="5"/>
      <c r="BB116" s="5"/>
      <c r="BC116" s="5"/>
      <c r="BD116" s="5"/>
      <c r="BE116" s="5"/>
      <c r="BF116" s="5"/>
      <c r="BG116" s="5"/>
      <c r="BH116" s="5"/>
      <c r="BI116" s="5"/>
      <c r="BJ116" s="5"/>
      <c r="BK116" s="5"/>
    </row>
    <row r="117" spans="8:63" s="1" customFormat="1" x14ac:dyDescent="0.25">
      <c r="H117" s="8"/>
      <c r="I117" s="52"/>
      <c r="N117" s="16"/>
      <c r="O117" s="41"/>
      <c r="P117" s="6"/>
      <c r="V117" s="29"/>
      <c r="AV117" s="5"/>
      <c r="AW117" s="5"/>
      <c r="AX117" s="5"/>
      <c r="AY117" s="5"/>
      <c r="AZ117" s="5"/>
      <c r="BA117" s="5"/>
      <c r="BB117" s="5"/>
      <c r="BC117" s="5"/>
      <c r="BD117" s="5"/>
      <c r="BE117" s="5"/>
      <c r="BF117" s="5"/>
      <c r="BG117" s="5"/>
      <c r="BH117" s="5"/>
      <c r="BI117" s="5"/>
      <c r="BJ117" s="5"/>
      <c r="BK117" s="5"/>
    </row>
    <row r="118" spans="8:63" s="1" customFormat="1" x14ac:dyDescent="0.25">
      <c r="H118" s="8"/>
      <c r="I118" s="52"/>
      <c r="N118" s="16"/>
      <c r="O118" s="41"/>
      <c r="P118" s="6"/>
      <c r="V118" s="29"/>
      <c r="AV118" s="5"/>
      <c r="AW118" s="5"/>
      <c r="AX118" s="5"/>
      <c r="AY118" s="5"/>
      <c r="AZ118" s="5"/>
      <c r="BA118" s="5"/>
      <c r="BB118" s="5"/>
      <c r="BC118" s="5"/>
      <c r="BD118" s="5"/>
      <c r="BE118" s="5"/>
      <c r="BF118" s="5"/>
      <c r="BG118" s="5"/>
      <c r="BH118" s="5"/>
      <c r="BI118" s="5"/>
      <c r="BJ118" s="5"/>
      <c r="BK118" s="5"/>
    </row>
    <row r="119" spans="8:63" s="1" customFormat="1" x14ac:dyDescent="0.25">
      <c r="H119" s="8"/>
      <c r="I119" s="52"/>
      <c r="N119" s="16"/>
      <c r="O119" s="41"/>
      <c r="P119" s="6"/>
      <c r="V119" s="29"/>
      <c r="AV119" s="5"/>
      <c r="AW119" s="5"/>
      <c r="AX119" s="5"/>
      <c r="AY119" s="5"/>
      <c r="AZ119" s="5"/>
      <c r="BA119" s="5"/>
      <c r="BB119" s="5"/>
      <c r="BC119" s="5"/>
      <c r="BD119" s="5"/>
      <c r="BE119" s="5"/>
      <c r="BF119" s="5"/>
      <c r="BG119" s="5"/>
      <c r="BH119" s="5"/>
      <c r="BI119" s="5"/>
      <c r="BJ119" s="5"/>
      <c r="BK119" s="5"/>
    </row>
    <row r="120" spans="8:63" s="1" customFormat="1" x14ac:dyDescent="0.25">
      <c r="H120" s="8"/>
      <c r="I120" s="52"/>
      <c r="N120" s="16"/>
      <c r="O120" s="41"/>
      <c r="P120" s="6"/>
      <c r="V120" s="29"/>
      <c r="AV120" s="5"/>
      <c r="AW120" s="5"/>
      <c r="AX120" s="5"/>
      <c r="AY120" s="5"/>
      <c r="AZ120" s="5"/>
      <c r="BA120" s="5"/>
      <c r="BB120" s="5"/>
      <c r="BC120" s="5"/>
      <c r="BD120" s="5"/>
      <c r="BE120" s="5"/>
      <c r="BF120" s="5"/>
      <c r="BG120" s="5"/>
      <c r="BH120" s="5"/>
      <c r="BI120" s="5"/>
      <c r="BJ120" s="5"/>
      <c r="BK120" s="5"/>
    </row>
    <row r="121" spans="8:63" s="1" customFormat="1" x14ac:dyDescent="0.25">
      <c r="H121" s="8"/>
      <c r="I121" s="52"/>
      <c r="N121" s="16"/>
      <c r="O121" s="41"/>
      <c r="P121" s="6"/>
      <c r="V121" s="29"/>
      <c r="AV121" s="5"/>
      <c r="AW121" s="5"/>
      <c r="AX121" s="5"/>
      <c r="AY121" s="5"/>
      <c r="AZ121" s="5"/>
      <c r="BA121" s="5"/>
      <c r="BB121" s="5"/>
      <c r="BC121" s="5"/>
      <c r="BD121" s="5"/>
      <c r="BE121" s="5"/>
      <c r="BF121" s="5"/>
      <c r="BG121" s="5"/>
      <c r="BH121" s="5"/>
      <c r="BI121" s="5"/>
      <c r="BJ121" s="5"/>
      <c r="BK121" s="5"/>
    </row>
    <row r="122" spans="8:63" s="1" customFormat="1" x14ac:dyDescent="0.25">
      <c r="H122" s="8"/>
      <c r="I122" s="52"/>
      <c r="N122" s="16"/>
      <c r="O122" s="41"/>
      <c r="P122" s="6"/>
      <c r="V122" s="29"/>
      <c r="AV122" s="5"/>
      <c r="AW122" s="5"/>
      <c r="AX122" s="5"/>
      <c r="AY122" s="5"/>
      <c r="AZ122" s="5"/>
      <c r="BA122" s="5"/>
      <c r="BB122" s="5"/>
      <c r="BC122" s="5"/>
      <c r="BD122" s="5"/>
      <c r="BE122" s="5"/>
      <c r="BF122" s="5"/>
      <c r="BG122" s="5"/>
      <c r="BH122" s="5"/>
      <c r="BI122" s="5"/>
      <c r="BJ122" s="5"/>
      <c r="BK122" s="5"/>
    </row>
    <row r="123" spans="8:63" s="1" customFormat="1" x14ac:dyDescent="0.25">
      <c r="H123" s="8"/>
      <c r="I123" s="52"/>
      <c r="N123" s="16"/>
      <c r="O123" s="41"/>
      <c r="P123" s="6"/>
      <c r="V123" s="29"/>
      <c r="AV123" s="5"/>
      <c r="AW123" s="5"/>
      <c r="AX123" s="5"/>
      <c r="AY123" s="5"/>
      <c r="AZ123" s="5"/>
      <c r="BA123" s="5"/>
      <c r="BB123" s="5"/>
      <c r="BC123" s="5"/>
      <c r="BD123" s="5"/>
      <c r="BE123" s="5"/>
      <c r="BF123" s="5"/>
      <c r="BG123" s="5"/>
      <c r="BH123" s="5"/>
      <c r="BI123" s="5"/>
      <c r="BJ123" s="5"/>
      <c r="BK123" s="5"/>
    </row>
    <row r="124" spans="8:63" s="1" customFormat="1" x14ac:dyDescent="0.25">
      <c r="H124" s="8"/>
      <c r="I124" s="52"/>
      <c r="N124" s="16"/>
      <c r="O124" s="41"/>
      <c r="P124" s="6"/>
      <c r="V124" s="29"/>
      <c r="AV124" s="5"/>
      <c r="AW124" s="5"/>
      <c r="AX124" s="5"/>
      <c r="AY124" s="5"/>
      <c r="AZ124" s="5"/>
      <c r="BA124" s="5"/>
      <c r="BB124" s="5"/>
      <c r="BC124" s="5"/>
      <c r="BD124" s="5"/>
      <c r="BE124" s="5"/>
      <c r="BF124" s="5"/>
      <c r="BG124" s="5"/>
      <c r="BH124" s="5"/>
      <c r="BI124" s="5"/>
      <c r="BJ124" s="5"/>
      <c r="BK124" s="5"/>
    </row>
    <row r="125" spans="8:63" s="1" customFormat="1" x14ac:dyDescent="0.25">
      <c r="H125" s="8"/>
      <c r="I125" s="52"/>
      <c r="N125" s="16"/>
      <c r="O125" s="41"/>
      <c r="P125" s="6"/>
      <c r="V125" s="29"/>
      <c r="AV125" s="5"/>
      <c r="AW125" s="5"/>
      <c r="AX125" s="5"/>
      <c r="AY125" s="5"/>
      <c r="AZ125" s="5"/>
      <c r="BA125" s="5"/>
      <c r="BB125" s="5"/>
      <c r="BC125" s="5"/>
      <c r="BD125" s="5"/>
      <c r="BE125" s="5"/>
      <c r="BF125" s="5"/>
      <c r="BG125" s="5"/>
      <c r="BH125" s="5"/>
      <c r="BI125" s="5"/>
      <c r="BJ125" s="5"/>
      <c r="BK125" s="5"/>
    </row>
    <row r="126" spans="8:63" s="1" customFormat="1" x14ac:dyDescent="0.25">
      <c r="H126" s="8"/>
      <c r="I126" s="52"/>
      <c r="N126" s="16"/>
      <c r="O126" s="41"/>
      <c r="P126" s="6"/>
      <c r="V126" s="29"/>
      <c r="AV126" s="5"/>
      <c r="AW126" s="5"/>
      <c r="AX126" s="5"/>
      <c r="AY126" s="5"/>
      <c r="AZ126" s="5"/>
      <c r="BA126" s="5"/>
      <c r="BB126" s="5"/>
      <c r="BC126" s="5"/>
      <c r="BD126" s="5"/>
      <c r="BE126" s="5"/>
      <c r="BF126" s="5"/>
      <c r="BG126" s="5"/>
      <c r="BH126" s="5"/>
      <c r="BI126" s="5"/>
      <c r="BJ126" s="5"/>
      <c r="BK126" s="5"/>
    </row>
    <row r="127" spans="8:63" s="1" customFormat="1" x14ac:dyDescent="0.25">
      <c r="H127" s="8"/>
      <c r="I127" s="52"/>
      <c r="N127" s="16"/>
      <c r="O127" s="41"/>
      <c r="P127" s="6"/>
      <c r="V127" s="29"/>
      <c r="AV127" s="5"/>
      <c r="AW127" s="5"/>
      <c r="AX127" s="5"/>
      <c r="AY127" s="5"/>
      <c r="AZ127" s="5"/>
      <c r="BA127" s="5"/>
      <c r="BB127" s="5"/>
      <c r="BC127" s="5"/>
      <c r="BD127" s="5"/>
      <c r="BE127" s="5"/>
      <c r="BF127" s="5"/>
      <c r="BG127" s="5"/>
      <c r="BH127" s="5"/>
      <c r="BI127" s="5"/>
      <c r="BJ127" s="5"/>
      <c r="BK127" s="5"/>
    </row>
    <row r="128" spans="8:63" s="1" customFormat="1" x14ac:dyDescent="0.25">
      <c r="H128" s="8"/>
      <c r="I128" s="52"/>
      <c r="N128" s="16"/>
      <c r="O128" s="41"/>
      <c r="P128" s="6"/>
      <c r="V128" s="29"/>
      <c r="AV128" s="5"/>
      <c r="AW128" s="5"/>
      <c r="AX128" s="5"/>
      <c r="AY128" s="5"/>
      <c r="AZ128" s="5"/>
      <c r="BA128" s="5"/>
      <c r="BB128" s="5"/>
      <c r="BC128" s="5"/>
      <c r="BD128" s="5"/>
      <c r="BE128" s="5"/>
      <c r="BF128" s="5"/>
      <c r="BG128" s="5"/>
      <c r="BH128" s="5"/>
      <c r="BI128" s="5"/>
      <c r="BJ128" s="5"/>
      <c r="BK128" s="5"/>
    </row>
    <row r="129" spans="8:63" s="1" customFormat="1" x14ac:dyDescent="0.25">
      <c r="H129" s="8"/>
      <c r="I129" s="52"/>
      <c r="N129" s="16"/>
      <c r="O129" s="41"/>
      <c r="P129" s="6"/>
      <c r="V129" s="29"/>
      <c r="AV129" s="5"/>
      <c r="AW129" s="5"/>
      <c r="AX129" s="5"/>
      <c r="AY129" s="5"/>
      <c r="AZ129" s="5"/>
      <c r="BA129" s="5"/>
      <c r="BB129" s="5"/>
      <c r="BC129" s="5"/>
      <c r="BD129" s="5"/>
      <c r="BE129" s="5"/>
      <c r="BF129" s="5"/>
      <c r="BG129" s="5"/>
      <c r="BH129" s="5"/>
      <c r="BI129" s="5"/>
      <c r="BJ129" s="5"/>
      <c r="BK129" s="5"/>
    </row>
    <row r="130" spans="8:63" s="1" customFormat="1" x14ac:dyDescent="0.25">
      <c r="H130" s="8"/>
      <c r="I130" s="52"/>
      <c r="N130" s="16"/>
      <c r="O130" s="41"/>
      <c r="P130" s="6"/>
      <c r="V130" s="29"/>
      <c r="AV130" s="5"/>
      <c r="AW130" s="5"/>
      <c r="AX130" s="5"/>
      <c r="AY130" s="5"/>
      <c r="AZ130" s="5"/>
      <c r="BA130" s="5"/>
      <c r="BB130" s="5"/>
      <c r="BC130" s="5"/>
      <c r="BD130" s="5"/>
      <c r="BE130" s="5"/>
      <c r="BF130" s="5"/>
      <c r="BG130" s="5"/>
      <c r="BH130" s="5"/>
      <c r="BI130" s="5"/>
      <c r="BJ130" s="5"/>
      <c r="BK130" s="5"/>
    </row>
    <row r="131" spans="8:63" s="1" customFormat="1" x14ac:dyDescent="0.25">
      <c r="H131" s="8"/>
      <c r="I131" s="52"/>
      <c r="N131" s="16"/>
      <c r="O131" s="41"/>
      <c r="P131" s="6"/>
      <c r="V131" s="29"/>
      <c r="AV131" s="5"/>
      <c r="AW131" s="5"/>
      <c r="AX131" s="5"/>
      <c r="AY131" s="5"/>
      <c r="AZ131" s="5"/>
      <c r="BA131" s="5"/>
      <c r="BB131" s="5"/>
      <c r="BC131" s="5"/>
      <c r="BD131" s="5"/>
      <c r="BE131" s="5"/>
      <c r="BF131" s="5"/>
      <c r="BG131" s="5"/>
      <c r="BH131" s="5"/>
      <c r="BI131" s="5"/>
      <c r="BJ131" s="5"/>
      <c r="BK131" s="5"/>
    </row>
    <row r="132" spans="8:63" s="1" customFormat="1" x14ac:dyDescent="0.25">
      <c r="H132" s="8"/>
      <c r="I132" s="52"/>
      <c r="N132" s="16"/>
      <c r="O132" s="41"/>
      <c r="P132" s="6"/>
      <c r="V132" s="29"/>
      <c r="AV132" s="5"/>
      <c r="AW132" s="5"/>
      <c r="AX132" s="5"/>
      <c r="AY132" s="5"/>
      <c r="AZ132" s="5"/>
      <c r="BA132" s="5"/>
      <c r="BB132" s="5"/>
      <c r="BC132" s="5"/>
      <c r="BD132" s="5"/>
      <c r="BE132" s="5"/>
      <c r="BF132" s="5"/>
      <c r="BG132" s="5"/>
      <c r="BH132" s="5"/>
      <c r="BI132" s="5"/>
      <c r="BJ132" s="5"/>
      <c r="BK132" s="5"/>
    </row>
    <row r="133" spans="8:63" s="1" customFormat="1" x14ac:dyDescent="0.25">
      <c r="H133" s="8"/>
      <c r="I133" s="52"/>
      <c r="N133" s="16"/>
      <c r="O133" s="41"/>
      <c r="P133" s="6"/>
      <c r="V133" s="29"/>
      <c r="AV133" s="5"/>
      <c r="AW133" s="5"/>
      <c r="AX133" s="5"/>
      <c r="AY133" s="5"/>
      <c r="AZ133" s="5"/>
      <c r="BA133" s="5"/>
      <c r="BB133" s="5"/>
      <c r="BC133" s="5"/>
      <c r="BD133" s="5"/>
      <c r="BE133" s="5"/>
      <c r="BF133" s="5"/>
      <c r="BG133" s="5"/>
      <c r="BH133" s="5"/>
      <c r="BI133" s="5"/>
      <c r="BJ133" s="5"/>
      <c r="BK133" s="5"/>
    </row>
    <row r="134" spans="8:63" s="1" customFormat="1" x14ac:dyDescent="0.25">
      <c r="H134" s="8"/>
      <c r="I134" s="52"/>
      <c r="N134" s="16"/>
      <c r="O134" s="41"/>
      <c r="P134" s="6"/>
      <c r="V134" s="29"/>
      <c r="AV134" s="5"/>
      <c r="AW134" s="5"/>
      <c r="AX134" s="5"/>
      <c r="AY134" s="5"/>
      <c r="AZ134" s="5"/>
      <c r="BA134" s="5"/>
      <c r="BB134" s="5"/>
      <c r="BC134" s="5"/>
      <c r="BD134" s="5"/>
      <c r="BE134" s="5"/>
      <c r="BF134" s="5"/>
      <c r="BG134" s="5"/>
      <c r="BH134" s="5"/>
      <c r="BI134" s="5"/>
      <c r="BJ134" s="5"/>
      <c r="BK134" s="5"/>
    </row>
    <row r="135" spans="8:63" s="1" customFormat="1" x14ac:dyDescent="0.25">
      <c r="H135" s="8"/>
      <c r="I135" s="52"/>
      <c r="N135" s="16"/>
      <c r="O135" s="41"/>
      <c r="P135" s="6"/>
      <c r="V135" s="29"/>
      <c r="AV135" s="5"/>
      <c r="AW135" s="5"/>
      <c r="AX135" s="5"/>
      <c r="AY135" s="5"/>
      <c r="AZ135" s="5"/>
      <c r="BA135" s="5"/>
      <c r="BB135" s="5"/>
      <c r="BC135" s="5"/>
      <c r="BD135" s="5"/>
      <c r="BE135" s="5"/>
      <c r="BF135" s="5"/>
      <c r="BG135" s="5"/>
      <c r="BH135" s="5"/>
      <c r="BI135" s="5"/>
      <c r="BJ135" s="5"/>
      <c r="BK135" s="5"/>
    </row>
    <row r="136" spans="8:63" s="1" customFormat="1" x14ac:dyDescent="0.25">
      <c r="H136" s="8"/>
      <c r="I136" s="52"/>
      <c r="N136" s="16"/>
      <c r="O136" s="41"/>
      <c r="P136" s="6"/>
      <c r="V136" s="29"/>
      <c r="AV136" s="5"/>
      <c r="AW136" s="5"/>
      <c r="AX136" s="5"/>
      <c r="AY136" s="5"/>
      <c r="AZ136" s="5"/>
      <c r="BA136" s="5"/>
      <c r="BB136" s="5"/>
      <c r="BC136" s="5"/>
      <c r="BD136" s="5"/>
      <c r="BE136" s="5"/>
      <c r="BF136" s="5"/>
      <c r="BG136" s="5"/>
      <c r="BH136" s="5"/>
      <c r="BI136" s="5"/>
      <c r="BJ136" s="5"/>
      <c r="BK136" s="5"/>
    </row>
    <row r="137" spans="8:63" s="1" customFormat="1" x14ac:dyDescent="0.25">
      <c r="H137" s="8"/>
      <c r="I137" s="52"/>
      <c r="N137" s="16"/>
      <c r="O137" s="41"/>
      <c r="P137" s="6"/>
      <c r="V137" s="29"/>
      <c r="AV137" s="5"/>
      <c r="AW137" s="5"/>
      <c r="AX137" s="5"/>
      <c r="AY137" s="5"/>
      <c r="AZ137" s="5"/>
      <c r="BA137" s="5"/>
      <c r="BB137" s="5"/>
      <c r="BC137" s="5"/>
      <c r="BD137" s="5"/>
      <c r="BE137" s="5"/>
      <c r="BF137" s="5"/>
      <c r="BG137" s="5"/>
      <c r="BH137" s="5"/>
      <c r="BI137" s="5"/>
      <c r="BJ137" s="5"/>
      <c r="BK137" s="5"/>
    </row>
    <row r="138" spans="8:63" s="1" customFormat="1" x14ac:dyDescent="0.25">
      <c r="H138" s="8"/>
      <c r="I138" s="52"/>
      <c r="N138" s="16"/>
      <c r="O138" s="41"/>
      <c r="P138" s="6"/>
      <c r="V138" s="29"/>
      <c r="AV138" s="5"/>
      <c r="AW138" s="5"/>
      <c r="AX138" s="5"/>
      <c r="AY138" s="5"/>
      <c r="AZ138" s="5"/>
      <c r="BA138" s="5"/>
      <c r="BB138" s="5"/>
      <c r="BC138" s="5"/>
      <c r="BD138" s="5"/>
      <c r="BE138" s="5"/>
      <c r="BF138" s="5"/>
      <c r="BG138" s="5"/>
      <c r="BH138" s="5"/>
      <c r="BI138" s="5"/>
      <c r="BJ138" s="5"/>
      <c r="BK138" s="5"/>
    </row>
    <row r="139" spans="8:63" s="1" customFormat="1" x14ac:dyDescent="0.25">
      <c r="H139" s="8"/>
      <c r="I139" s="52"/>
      <c r="N139" s="16"/>
      <c r="O139" s="41"/>
      <c r="P139" s="6"/>
      <c r="V139" s="29"/>
      <c r="AV139" s="5"/>
      <c r="AW139" s="5"/>
      <c r="AX139" s="5"/>
      <c r="AY139" s="5"/>
      <c r="AZ139" s="5"/>
      <c r="BA139" s="5"/>
      <c r="BB139" s="5"/>
      <c r="BC139" s="5"/>
      <c r="BD139" s="5"/>
      <c r="BE139" s="5"/>
      <c r="BF139" s="5"/>
      <c r="BG139" s="5"/>
      <c r="BH139" s="5"/>
      <c r="BI139" s="5"/>
      <c r="BJ139" s="5"/>
      <c r="BK139" s="5"/>
    </row>
    <row r="140" spans="8:63" s="1" customFormat="1" x14ac:dyDescent="0.25">
      <c r="H140" s="8"/>
      <c r="I140" s="52"/>
      <c r="N140" s="16"/>
      <c r="O140" s="41"/>
      <c r="P140" s="6"/>
      <c r="V140" s="29"/>
      <c r="AV140" s="5"/>
      <c r="AW140" s="5"/>
      <c r="AX140" s="5"/>
      <c r="AY140" s="5"/>
      <c r="AZ140" s="5"/>
      <c r="BA140" s="5"/>
      <c r="BB140" s="5"/>
      <c r="BC140" s="5"/>
      <c r="BD140" s="5"/>
      <c r="BE140" s="5"/>
      <c r="BF140" s="5"/>
      <c r="BG140" s="5"/>
      <c r="BH140" s="5"/>
      <c r="BI140" s="5"/>
      <c r="BJ140" s="5"/>
      <c r="BK140" s="5"/>
    </row>
    <row r="141" spans="8:63" s="1" customFormat="1" x14ac:dyDescent="0.25">
      <c r="H141" s="8"/>
      <c r="I141" s="52"/>
      <c r="N141" s="16"/>
      <c r="O141" s="41"/>
      <c r="P141" s="6"/>
      <c r="V141" s="29"/>
      <c r="AV141" s="5"/>
      <c r="AW141" s="5"/>
      <c r="AX141" s="5"/>
      <c r="AY141" s="5"/>
      <c r="AZ141" s="5"/>
      <c r="BA141" s="5"/>
      <c r="BB141" s="5"/>
      <c r="BC141" s="5"/>
      <c r="BD141" s="5"/>
      <c r="BE141" s="5"/>
      <c r="BF141" s="5"/>
      <c r="BG141" s="5"/>
      <c r="BH141" s="5"/>
      <c r="BI141" s="5"/>
      <c r="BJ141" s="5"/>
      <c r="BK141" s="5"/>
    </row>
    <row r="142" spans="8:63" s="1" customFormat="1" x14ac:dyDescent="0.25">
      <c r="H142" s="8"/>
      <c r="I142" s="52"/>
      <c r="N142" s="16"/>
      <c r="O142" s="41"/>
      <c r="P142" s="6"/>
      <c r="V142" s="29"/>
      <c r="AV142" s="5"/>
      <c r="AW142" s="5"/>
      <c r="AX142" s="5"/>
      <c r="AY142" s="5"/>
      <c r="AZ142" s="5"/>
      <c r="BA142" s="5"/>
      <c r="BB142" s="5"/>
      <c r="BC142" s="5"/>
      <c r="BD142" s="5"/>
      <c r="BE142" s="5"/>
      <c r="BF142" s="5"/>
      <c r="BG142" s="5"/>
      <c r="BH142" s="5"/>
      <c r="BI142" s="5"/>
      <c r="BJ142" s="5"/>
      <c r="BK142" s="5"/>
    </row>
    <row r="143" spans="8:63" s="1" customFormat="1" x14ac:dyDescent="0.25">
      <c r="H143" s="8"/>
      <c r="I143" s="52"/>
      <c r="N143" s="16"/>
      <c r="O143" s="41"/>
      <c r="P143" s="6"/>
      <c r="V143" s="29"/>
      <c r="AV143" s="5"/>
      <c r="AW143" s="5"/>
      <c r="AX143" s="5"/>
      <c r="AY143" s="5"/>
      <c r="AZ143" s="5"/>
      <c r="BA143" s="5"/>
      <c r="BB143" s="5"/>
      <c r="BC143" s="5"/>
      <c r="BD143" s="5"/>
      <c r="BE143" s="5"/>
      <c r="BF143" s="5"/>
      <c r="BG143" s="5"/>
      <c r="BH143" s="5"/>
      <c r="BI143" s="5"/>
      <c r="BJ143" s="5"/>
      <c r="BK143" s="5"/>
    </row>
    <row r="144" spans="8:63" s="1" customFormat="1" x14ac:dyDescent="0.25">
      <c r="H144" s="8"/>
      <c r="I144" s="52"/>
      <c r="N144" s="16"/>
      <c r="O144" s="41"/>
      <c r="P144" s="6"/>
      <c r="V144" s="29"/>
      <c r="AV144" s="5"/>
      <c r="AW144" s="5"/>
      <c r="AX144" s="5"/>
      <c r="AY144" s="5"/>
      <c r="AZ144" s="5"/>
      <c r="BA144" s="5"/>
      <c r="BB144" s="5"/>
      <c r="BC144" s="5"/>
      <c r="BD144" s="5"/>
      <c r="BE144" s="5"/>
      <c r="BF144" s="5"/>
      <c r="BG144" s="5"/>
      <c r="BH144" s="5"/>
      <c r="BI144" s="5"/>
      <c r="BJ144" s="5"/>
      <c r="BK144" s="5"/>
    </row>
    <row r="145" spans="8:63" s="1" customFormat="1" x14ac:dyDescent="0.25">
      <c r="H145" s="8"/>
      <c r="I145" s="52"/>
      <c r="N145" s="16"/>
      <c r="O145" s="41"/>
      <c r="P145" s="6"/>
      <c r="V145" s="29"/>
      <c r="AV145" s="5"/>
      <c r="AW145" s="5"/>
      <c r="AX145" s="5"/>
      <c r="AY145" s="5"/>
      <c r="AZ145" s="5"/>
      <c r="BA145" s="5"/>
      <c r="BB145" s="5"/>
      <c r="BC145" s="5"/>
      <c r="BD145" s="5"/>
      <c r="BE145" s="5"/>
      <c r="BF145" s="5"/>
      <c r="BG145" s="5"/>
      <c r="BH145" s="5"/>
      <c r="BI145" s="5"/>
      <c r="BJ145" s="5"/>
      <c r="BK145" s="5"/>
    </row>
    <row r="146" spans="8:63" s="1" customFormat="1" x14ac:dyDescent="0.25">
      <c r="H146" s="8"/>
      <c r="I146" s="52"/>
      <c r="N146" s="16"/>
      <c r="O146" s="41"/>
      <c r="P146" s="6"/>
      <c r="V146" s="29"/>
      <c r="AV146" s="5"/>
      <c r="AW146" s="5"/>
      <c r="AX146" s="5"/>
      <c r="AY146" s="5"/>
      <c r="AZ146" s="5"/>
      <c r="BA146" s="5"/>
      <c r="BB146" s="5"/>
      <c r="BC146" s="5"/>
      <c r="BD146" s="5"/>
      <c r="BE146" s="5"/>
      <c r="BF146" s="5"/>
      <c r="BG146" s="5"/>
      <c r="BH146" s="5"/>
      <c r="BI146" s="5"/>
      <c r="BJ146" s="5"/>
      <c r="BK146" s="5"/>
    </row>
    <row r="147" spans="8:63" s="1" customFormat="1" x14ac:dyDescent="0.25">
      <c r="H147" s="8"/>
      <c r="I147" s="52"/>
      <c r="N147" s="16"/>
      <c r="O147" s="41"/>
      <c r="P147" s="6"/>
      <c r="V147" s="29"/>
      <c r="AV147" s="5"/>
      <c r="AW147" s="5"/>
      <c r="AX147" s="5"/>
      <c r="AY147" s="5"/>
      <c r="AZ147" s="5"/>
      <c r="BA147" s="5"/>
      <c r="BB147" s="5"/>
      <c r="BC147" s="5"/>
      <c r="BD147" s="5"/>
      <c r="BE147" s="5"/>
      <c r="BF147" s="5"/>
      <c r="BG147" s="5"/>
      <c r="BH147" s="5"/>
      <c r="BI147" s="5"/>
      <c r="BJ147" s="5"/>
      <c r="BK147" s="5"/>
    </row>
    <row r="148" spans="8:63" s="1" customFormat="1" x14ac:dyDescent="0.25">
      <c r="H148" s="8"/>
      <c r="I148" s="52"/>
      <c r="N148" s="16"/>
      <c r="O148" s="41"/>
      <c r="P148" s="6"/>
      <c r="V148" s="29"/>
      <c r="AV148" s="5"/>
      <c r="AW148" s="5"/>
      <c r="AX148" s="5"/>
      <c r="AY148" s="5"/>
      <c r="AZ148" s="5"/>
      <c r="BA148" s="5"/>
      <c r="BB148" s="5"/>
      <c r="BC148" s="5"/>
      <c r="BD148" s="5"/>
      <c r="BE148" s="5"/>
      <c r="BF148" s="5"/>
      <c r="BG148" s="5"/>
      <c r="BH148" s="5"/>
      <c r="BI148" s="5"/>
      <c r="BJ148" s="5"/>
      <c r="BK148" s="5"/>
    </row>
    <row r="149" spans="8:63" s="1" customFormat="1" x14ac:dyDescent="0.25">
      <c r="H149" s="8"/>
      <c r="I149" s="52"/>
      <c r="N149" s="16"/>
      <c r="O149" s="41"/>
      <c r="P149" s="6"/>
      <c r="V149" s="29"/>
      <c r="AV149" s="5"/>
      <c r="AW149" s="5"/>
      <c r="AX149" s="5"/>
      <c r="AY149" s="5"/>
      <c r="AZ149" s="5"/>
      <c r="BA149" s="5"/>
      <c r="BB149" s="5"/>
      <c r="BC149" s="5"/>
      <c r="BD149" s="5"/>
      <c r="BE149" s="5"/>
      <c r="BF149" s="5"/>
      <c r="BG149" s="5"/>
      <c r="BH149" s="5"/>
      <c r="BI149" s="5"/>
      <c r="BJ149" s="5"/>
      <c r="BK149" s="5"/>
    </row>
    <row r="150" spans="8:63" s="1" customFormat="1" x14ac:dyDescent="0.25">
      <c r="H150" s="8"/>
      <c r="I150" s="52"/>
      <c r="N150" s="16"/>
      <c r="O150" s="41"/>
      <c r="P150" s="6"/>
      <c r="V150" s="29"/>
      <c r="AV150" s="5"/>
      <c r="AW150" s="5"/>
      <c r="AX150" s="5"/>
      <c r="AY150" s="5"/>
      <c r="AZ150" s="5"/>
      <c r="BA150" s="5"/>
      <c r="BB150" s="5"/>
      <c r="BC150" s="5"/>
      <c r="BD150" s="5"/>
      <c r="BE150" s="5"/>
      <c r="BF150" s="5"/>
      <c r="BG150" s="5"/>
      <c r="BH150" s="5"/>
      <c r="BI150" s="5"/>
      <c r="BJ150" s="5"/>
      <c r="BK150" s="5"/>
    </row>
    <row r="151" spans="8:63" s="1" customFormat="1" x14ac:dyDescent="0.25">
      <c r="H151" s="8"/>
      <c r="I151" s="52"/>
      <c r="N151" s="16"/>
      <c r="O151" s="41"/>
      <c r="P151" s="6"/>
      <c r="V151" s="29"/>
      <c r="AV151" s="5"/>
      <c r="AW151" s="5"/>
      <c r="AX151" s="5"/>
      <c r="AY151" s="5"/>
      <c r="AZ151" s="5"/>
      <c r="BA151" s="5"/>
      <c r="BB151" s="5"/>
      <c r="BC151" s="5"/>
      <c r="BD151" s="5"/>
      <c r="BE151" s="5"/>
      <c r="BF151" s="5"/>
      <c r="BG151" s="5"/>
      <c r="BH151" s="5"/>
      <c r="BI151" s="5"/>
      <c r="BJ151" s="5"/>
      <c r="BK151" s="5"/>
    </row>
    <row r="152" spans="8:63" s="1" customFormat="1" x14ac:dyDescent="0.25">
      <c r="H152" s="8"/>
      <c r="I152" s="52"/>
      <c r="N152" s="16"/>
      <c r="O152" s="41"/>
      <c r="P152" s="6"/>
      <c r="V152" s="29"/>
      <c r="AV152" s="5"/>
      <c r="AW152" s="5"/>
      <c r="AX152" s="5"/>
      <c r="AY152" s="5"/>
      <c r="AZ152" s="5"/>
      <c r="BA152" s="5"/>
      <c r="BB152" s="5"/>
      <c r="BC152" s="5"/>
      <c r="BD152" s="5"/>
      <c r="BE152" s="5"/>
      <c r="BF152" s="5"/>
      <c r="BG152" s="5"/>
      <c r="BH152" s="5"/>
      <c r="BI152" s="5"/>
      <c r="BJ152" s="5"/>
      <c r="BK152" s="5"/>
    </row>
    <row r="153" spans="8:63" s="1" customFormat="1" x14ac:dyDescent="0.25">
      <c r="H153" s="8"/>
      <c r="I153" s="52"/>
      <c r="N153" s="16"/>
      <c r="O153" s="41"/>
      <c r="P153" s="6"/>
      <c r="V153" s="29"/>
      <c r="AV153" s="5"/>
      <c r="AW153" s="5"/>
      <c r="AX153" s="5"/>
      <c r="AY153" s="5"/>
      <c r="AZ153" s="5"/>
      <c r="BA153" s="5"/>
      <c r="BB153" s="5"/>
      <c r="BC153" s="5"/>
      <c r="BD153" s="5"/>
      <c r="BE153" s="5"/>
      <c r="BF153" s="5"/>
      <c r="BG153" s="5"/>
      <c r="BH153" s="5"/>
      <c r="BI153" s="5"/>
      <c r="BJ153" s="5"/>
      <c r="BK153" s="5"/>
    </row>
    <row r="154" spans="8:63" s="1" customFormat="1" x14ac:dyDescent="0.25">
      <c r="H154" s="8"/>
      <c r="I154" s="52"/>
      <c r="N154" s="16"/>
      <c r="O154" s="41"/>
      <c r="P154" s="6"/>
      <c r="V154" s="29"/>
      <c r="AV154" s="5"/>
      <c r="AW154" s="5"/>
      <c r="AX154" s="5"/>
      <c r="AY154" s="5"/>
      <c r="AZ154" s="5"/>
      <c r="BA154" s="5"/>
      <c r="BB154" s="5"/>
      <c r="BC154" s="5"/>
      <c r="BD154" s="5"/>
      <c r="BE154" s="5"/>
      <c r="BF154" s="5"/>
      <c r="BG154" s="5"/>
      <c r="BH154" s="5"/>
      <c r="BI154" s="5"/>
      <c r="BJ154" s="5"/>
      <c r="BK154" s="5"/>
    </row>
    <row r="155" spans="8:63" s="1" customFormat="1" x14ac:dyDescent="0.25">
      <c r="H155" s="8"/>
      <c r="I155" s="52"/>
      <c r="N155" s="16"/>
      <c r="O155" s="41"/>
      <c r="P155" s="6"/>
      <c r="V155" s="29"/>
      <c r="AV155" s="5"/>
      <c r="AW155" s="5"/>
      <c r="AX155" s="5"/>
      <c r="AY155" s="5"/>
      <c r="AZ155" s="5"/>
      <c r="BA155" s="5"/>
      <c r="BB155" s="5"/>
      <c r="BC155" s="5"/>
      <c r="BD155" s="5"/>
      <c r="BE155" s="5"/>
      <c r="BF155" s="5"/>
      <c r="BG155" s="5"/>
      <c r="BH155" s="5"/>
      <c r="BI155" s="5"/>
      <c r="BJ155" s="5"/>
      <c r="BK155" s="5"/>
    </row>
    <row r="156" spans="8:63" s="1" customFormat="1" x14ac:dyDescent="0.25">
      <c r="H156" s="8"/>
      <c r="I156" s="52"/>
      <c r="N156" s="16"/>
      <c r="O156" s="41"/>
      <c r="P156" s="6"/>
      <c r="V156" s="29"/>
      <c r="AV156" s="5"/>
      <c r="AW156" s="5"/>
      <c r="AX156" s="5"/>
      <c r="AY156" s="5"/>
      <c r="AZ156" s="5"/>
      <c r="BA156" s="5"/>
      <c r="BB156" s="5"/>
      <c r="BC156" s="5"/>
      <c r="BD156" s="5"/>
      <c r="BE156" s="5"/>
      <c r="BF156" s="5"/>
      <c r="BG156" s="5"/>
      <c r="BH156" s="5"/>
      <c r="BI156" s="5"/>
      <c r="BJ156" s="5"/>
      <c r="BK156" s="5"/>
    </row>
    <row r="157" spans="8:63" s="1" customFormat="1" x14ac:dyDescent="0.25">
      <c r="H157" s="8"/>
      <c r="I157" s="52"/>
      <c r="N157" s="16"/>
      <c r="O157" s="41"/>
      <c r="P157" s="6"/>
      <c r="V157" s="29"/>
      <c r="AV157" s="5"/>
      <c r="AW157" s="5"/>
      <c r="AX157" s="5"/>
      <c r="AY157" s="5"/>
      <c r="AZ157" s="5"/>
      <c r="BA157" s="5"/>
      <c r="BB157" s="5"/>
      <c r="BC157" s="5"/>
      <c r="BD157" s="5"/>
      <c r="BE157" s="5"/>
      <c r="BF157" s="5"/>
      <c r="BG157" s="5"/>
      <c r="BH157" s="5"/>
      <c r="BI157" s="5"/>
      <c r="BJ157" s="5"/>
      <c r="BK157" s="5"/>
    </row>
    <row r="158" spans="8:63" s="1" customFormat="1" x14ac:dyDescent="0.25">
      <c r="H158" s="8"/>
      <c r="I158" s="52"/>
      <c r="N158" s="16"/>
      <c r="O158" s="41"/>
      <c r="P158" s="6"/>
      <c r="V158" s="29"/>
      <c r="AV158" s="5"/>
      <c r="AW158" s="5"/>
      <c r="AX158" s="5"/>
      <c r="AY158" s="5"/>
      <c r="AZ158" s="5"/>
      <c r="BA158" s="5"/>
      <c r="BB158" s="5"/>
      <c r="BC158" s="5"/>
      <c r="BD158" s="5"/>
      <c r="BE158" s="5"/>
      <c r="BF158" s="5"/>
      <c r="BG158" s="5"/>
      <c r="BH158" s="5"/>
      <c r="BI158" s="5"/>
      <c r="BJ158" s="5"/>
      <c r="BK158" s="5"/>
    </row>
    <row r="159" spans="8:63" s="1" customFormat="1" x14ac:dyDescent="0.25">
      <c r="H159" s="8"/>
      <c r="I159" s="52"/>
      <c r="N159" s="16"/>
      <c r="O159" s="41"/>
      <c r="P159" s="6"/>
      <c r="V159" s="29"/>
      <c r="AV159" s="5"/>
      <c r="AW159" s="5"/>
      <c r="AX159" s="5"/>
      <c r="AY159" s="5"/>
      <c r="AZ159" s="5"/>
      <c r="BA159" s="5"/>
      <c r="BB159" s="5"/>
      <c r="BC159" s="5"/>
      <c r="BD159" s="5"/>
      <c r="BE159" s="5"/>
      <c r="BF159" s="5"/>
      <c r="BG159" s="5"/>
      <c r="BH159" s="5"/>
      <c r="BI159" s="5"/>
      <c r="BJ159" s="5"/>
      <c r="BK159" s="5"/>
    </row>
    <row r="160" spans="8:63" s="1" customFormat="1" x14ac:dyDescent="0.25">
      <c r="H160" s="8"/>
      <c r="I160" s="52"/>
      <c r="N160" s="16"/>
      <c r="O160" s="41"/>
      <c r="P160" s="6"/>
      <c r="V160" s="29"/>
      <c r="AV160" s="5"/>
      <c r="AW160" s="5"/>
      <c r="AX160" s="5"/>
      <c r="AY160" s="5"/>
      <c r="AZ160" s="5"/>
      <c r="BA160" s="5"/>
      <c r="BB160" s="5"/>
      <c r="BC160" s="5"/>
      <c r="BD160" s="5"/>
      <c r="BE160" s="5"/>
      <c r="BF160" s="5"/>
      <c r="BG160" s="5"/>
      <c r="BH160" s="5"/>
      <c r="BI160" s="5"/>
      <c r="BJ160" s="5"/>
      <c r="BK160" s="5"/>
    </row>
    <row r="161" spans="8:63" s="1" customFormat="1" x14ac:dyDescent="0.25">
      <c r="H161" s="8"/>
      <c r="I161" s="52"/>
      <c r="N161" s="16"/>
      <c r="O161" s="41"/>
      <c r="P161" s="6"/>
      <c r="V161" s="29"/>
      <c r="AV161" s="5"/>
      <c r="AW161" s="5"/>
      <c r="AX161" s="5"/>
      <c r="AY161" s="5"/>
      <c r="AZ161" s="5"/>
      <c r="BA161" s="5"/>
      <c r="BB161" s="5"/>
      <c r="BC161" s="5"/>
      <c r="BD161" s="5"/>
      <c r="BE161" s="5"/>
      <c r="BF161" s="5"/>
      <c r="BG161" s="5"/>
      <c r="BH161" s="5"/>
      <c r="BI161" s="5"/>
      <c r="BJ161" s="5"/>
      <c r="BK161" s="5"/>
    </row>
    <row r="162" spans="8:63" s="1" customFormat="1" x14ac:dyDescent="0.25">
      <c r="H162" s="8"/>
      <c r="I162" s="52"/>
      <c r="N162" s="16"/>
      <c r="O162" s="41"/>
      <c r="P162" s="6"/>
      <c r="V162" s="29"/>
      <c r="AV162" s="5"/>
      <c r="AW162" s="5"/>
      <c r="AX162" s="5"/>
      <c r="AY162" s="5"/>
      <c r="AZ162" s="5"/>
      <c r="BA162" s="5"/>
      <c r="BB162" s="5"/>
      <c r="BC162" s="5"/>
      <c r="BD162" s="5"/>
      <c r="BE162" s="5"/>
      <c r="BF162" s="5"/>
      <c r="BG162" s="5"/>
      <c r="BH162" s="5"/>
      <c r="BI162" s="5"/>
      <c r="BJ162" s="5"/>
      <c r="BK162" s="5"/>
    </row>
    <row r="163" spans="8:63" s="1" customFormat="1" x14ac:dyDescent="0.25">
      <c r="H163" s="8"/>
      <c r="I163" s="52"/>
      <c r="N163" s="16"/>
      <c r="O163" s="41"/>
      <c r="P163" s="6"/>
      <c r="V163" s="29"/>
      <c r="AV163" s="5"/>
      <c r="AW163" s="5"/>
      <c r="AX163" s="5"/>
      <c r="AY163" s="5"/>
      <c r="AZ163" s="5"/>
      <c r="BA163" s="5"/>
      <c r="BB163" s="5"/>
      <c r="BC163" s="5"/>
      <c r="BD163" s="5"/>
      <c r="BE163" s="5"/>
      <c r="BF163" s="5"/>
      <c r="BG163" s="5"/>
      <c r="BH163" s="5"/>
      <c r="BI163" s="5"/>
      <c r="BJ163" s="5"/>
      <c r="BK163" s="5"/>
    </row>
    <row r="164" spans="8:63" s="1" customFormat="1" x14ac:dyDescent="0.25">
      <c r="H164" s="8"/>
      <c r="I164" s="52"/>
      <c r="N164" s="16"/>
      <c r="O164" s="41"/>
      <c r="P164" s="6"/>
      <c r="V164" s="29"/>
      <c r="AV164" s="5"/>
      <c r="AW164" s="5"/>
      <c r="AX164" s="5"/>
      <c r="AY164" s="5"/>
      <c r="AZ164" s="5"/>
      <c r="BA164" s="5"/>
      <c r="BB164" s="5"/>
      <c r="BC164" s="5"/>
      <c r="BD164" s="5"/>
      <c r="BE164" s="5"/>
      <c r="BF164" s="5"/>
      <c r="BG164" s="5"/>
      <c r="BH164" s="5"/>
      <c r="BI164" s="5"/>
      <c r="BJ164" s="5"/>
      <c r="BK164" s="5"/>
    </row>
    <row r="165" spans="8:63" s="1" customFormat="1" x14ac:dyDescent="0.25">
      <c r="H165" s="8"/>
      <c r="I165" s="52"/>
      <c r="N165" s="16"/>
      <c r="O165" s="41"/>
      <c r="P165" s="6"/>
      <c r="V165" s="29"/>
      <c r="AV165" s="5"/>
      <c r="AW165" s="5"/>
      <c r="AX165" s="5"/>
      <c r="AY165" s="5"/>
      <c r="AZ165" s="5"/>
      <c r="BA165" s="5"/>
      <c r="BB165" s="5"/>
      <c r="BC165" s="5"/>
      <c r="BD165" s="5"/>
      <c r="BE165" s="5"/>
      <c r="BF165" s="5"/>
      <c r="BG165" s="5"/>
      <c r="BH165" s="5"/>
      <c r="BI165" s="5"/>
      <c r="BJ165" s="5"/>
      <c r="BK165" s="5"/>
    </row>
    <row r="166" spans="8:63" s="1" customFormat="1" x14ac:dyDescent="0.25">
      <c r="H166" s="8"/>
      <c r="I166" s="52"/>
      <c r="N166" s="16"/>
      <c r="O166" s="41"/>
      <c r="P166" s="6"/>
      <c r="V166" s="29"/>
      <c r="AV166" s="5"/>
      <c r="AW166" s="5"/>
      <c r="AX166" s="5"/>
      <c r="AY166" s="5"/>
      <c r="AZ166" s="5"/>
      <c r="BA166" s="5"/>
      <c r="BB166" s="5"/>
      <c r="BC166" s="5"/>
      <c r="BD166" s="5"/>
      <c r="BE166" s="5"/>
      <c r="BF166" s="5"/>
      <c r="BG166" s="5"/>
      <c r="BH166" s="5"/>
      <c r="BI166" s="5"/>
      <c r="BJ166" s="5"/>
      <c r="BK166" s="5"/>
    </row>
    <row r="167" spans="8:63" s="1" customFormat="1" x14ac:dyDescent="0.25">
      <c r="H167" s="8"/>
      <c r="I167" s="52"/>
      <c r="N167" s="16"/>
      <c r="O167" s="41"/>
      <c r="P167" s="6"/>
      <c r="V167" s="29"/>
      <c r="AV167" s="5"/>
      <c r="AW167" s="5"/>
      <c r="AX167" s="5"/>
      <c r="AY167" s="5"/>
      <c r="AZ167" s="5"/>
      <c r="BA167" s="5"/>
      <c r="BB167" s="5"/>
      <c r="BC167" s="5"/>
      <c r="BD167" s="5"/>
      <c r="BE167" s="5"/>
      <c r="BF167" s="5"/>
      <c r="BG167" s="5"/>
      <c r="BH167" s="5"/>
      <c r="BI167" s="5"/>
      <c r="BJ167" s="5"/>
      <c r="BK167" s="5"/>
    </row>
    <row r="168" spans="8:63" s="1" customFormat="1" x14ac:dyDescent="0.25">
      <c r="H168" s="8"/>
      <c r="I168" s="52"/>
      <c r="N168" s="16"/>
      <c r="O168" s="41"/>
      <c r="P168" s="6"/>
      <c r="V168" s="29"/>
      <c r="AV168" s="5"/>
      <c r="AW168" s="5"/>
      <c r="AX168" s="5"/>
      <c r="AY168" s="5"/>
      <c r="AZ168" s="5"/>
      <c r="BA168" s="5"/>
      <c r="BB168" s="5"/>
      <c r="BC168" s="5"/>
      <c r="BD168" s="5"/>
      <c r="BE168" s="5"/>
      <c r="BF168" s="5"/>
      <c r="BG168" s="5"/>
      <c r="BH168" s="5"/>
      <c r="BI168" s="5"/>
      <c r="BJ168" s="5"/>
      <c r="BK168" s="5"/>
    </row>
    <row r="169" spans="8:63" s="1" customFormat="1" x14ac:dyDescent="0.25">
      <c r="H169" s="8"/>
      <c r="I169" s="52"/>
      <c r="N169" s="16"/>
      <c r="O169" s="41"/>
      <c r="P169" s="6"/>
      <c r="V169" s="29"/>
      <c r="AV169" s="5"/>
      <c r="AW169" s="5"/>
      <c r="AX169" s="5"/>
      <c r="AY169" s="5"/>
      <c r="AZ169" s="5"/>
      <c r="BA169" s="5"/>
      <c r="BB169" s="5"/>
      <c r="BC169" s="5"/>
      <c r="BD169" s="5"/>
      <c r="BE169" s="5"/>
      <c r="BF169" s="5"/>
      <c r="BG169" s="5"/>
      <c r="BH169" s="5"/>
      <c r="BI169" s="5"/>
      <c r="BJ169" s="5"/>
      <c r="BK169" s="5"/>
    </row>
    <row r="170" spans="8:63" s="1" customFormat="1" x14ac:dyDescent="0.25">
      <c r="H170" s="8"/>
      <c r="I170" s="52"/>
      <c r="N170" s="16"/>
      <c r="O170" s="41"/>
      <c r="P170" s="6"/>
      <c r="V170" s="29"/>
      <c r="AV170" s="5"/>
      <c r="AW170" s="5"/>
      <c r="AX170" s="5"/>
      <c r="AY170" s="5"/>
      <c r="AZ170" s="5"/>
      <c r="BA170" s="5"/>
      <c r="BB170" s="5"/>
      <c r="BC170" s="5"/>
      <c r="BD170" s="5"/>
      <c r="BE170" s="5"/>
      <c r="BF170" s="5"/>
      <c r="BG170" s="5"/>
      <c r="BH170" s="5"/>
      <c r="BI170" s="5"/>
      <c r="BJ170" s="5"/>
      <c r="BK170" s="5"/>
    </row>
    <row r="171" spans="8:63" s="1" customFormat="1" x14ac:dyDescent="0.25">
      <c r="H171" s="8"/>
      <c r="I171" s="52"/>
      <c r="N171" s="16"/>
      <c r="O171" s="41"/>
      <c r="P171" s="6"/>
      <c r="V171" s="29"/>
      <c r="AV171" s="5"/>
      <c r="AW171" s="5"/>
      <c r="AX171" s="5"/>
      <c r="AY171" s="5"/>
      <c r="AZ171" s="5"/>
      <c r="BA171" s="5"/>
      <c r="BB171" s="5"/>
      <c r="BC171" s="5"/>
      <c r="BD171" s="5"/>
      <c r="BE171" s="5"/>
      <c r="BF171" s="5"/>
      <c r="BG171" s="5"/>
      <c r="BH171" s="5"/>
      <c r="BI171" s="5"/>
      <c r="BJ171" s="5"/>
      <c r="BK171" s="5"/>
    </row>
    <row r="172" spans="8:63" s="1" customFormat="1" x14ac:dyDescent="0.25">
      <c r="H172" s="8"/>
      <c r="I172" s="52"/>
      <c r="N172" s="16"/>
      <c r="O172" s="41"/>
      <c r="P172" s="6"/>
      <c r="V172" s="29"/>
      <c r="AV172" s="5"/>
      <c r="AW172" s="5"/>
      <c r="AX172" s="5"/>
      <c r="AY172" s="5"/>
      <c r="AZ172" s="5"/>
      <c r="BA172" s="5"/>
      <c r="BB172" s="5"/>
      <c r="BC172" s="5"/>
      <c r="BD172" s="5"/>
      <c r="BE172" s="5"/>
      <c r="BF172" s="5"/>
      <c r="BG172" s="5"/>
      <c r="BH172" s="5"/>
      <c r="BI172" s="5"/>
      <c r="BJ172" s="5"/>
      <c r="BK172" s="5"/>
    </row>
    <row r="173" spans="8:63" s="1" customFormat="1" x14ac:dyDescent="0.25">
      <c r="H173" s="8"/>
      <c r="I173" s="52"/>
      <c r="N173" s="16"/>
      <c r="O173" s="41"/>
      <c r="P173" s="6"/>
      <c r="V173" s="29"/>
      <c r="AV173" s="5"/>
      <c r="AW173" s="5"/>
      <c r="AX173" s="5"/>
      <c r="AY173" s="5"/>
      <c r="AZ173" s="5"/>
      <c r="BA173" s="5"/>
      <c r="BB173" s="5"/>
      <c r="BC173" s="5"/>
      <c r="BD173" s="5"/>
      <c r="BE173" s="5"/>
      <c r="BF173" s="5"/>
      <c r="BG173" s="5"/>
      <c r="BH173" s="5"/>
      <c r="BI173" s="5"/>
      <c r="BJ173" s="5"/>
      <c r="BK173" s="5"/>
    </row>
    <row r="174" spans="8:63" s="1" customFormat="1" x14ac:dyDescent="0.25">
      <c r="H174" s="8"/>
      <c r="I174" s="52"/>
      <c r="N174" s="16"/>
      <c r="O174" s="41"/>
      <c r="P174" s="6"/>
      <c r="V174" s="29"/>
      <c r="AV174" s="5"/>
      <c r="AW174" s="5"/>
      <c r="AX174" s="5"/>
      <c r="AY174" s="5"/>
      <c r="AZ174" s="5"/>
      <c r="BA174" s="5"/>
      <c r="BB174" s="5"/>
      <c r="BC174" s="5"/>
      <c r="BD174" s="5"/>
      <c r="BE174" s="5"/>
      <c r="BF174" s="5"/>
      <c r="BG174" s="5"/>
      <c r="BH174" s="5"/>
      <c r="BI174" s="5"/>
      <c r="BJ174" s="5"/>
      <c r="BK174" s="5"/>
    </row>
    <row r="175" spans="8:63" s="1" customFormat="1" x14ac:dyDescent="0.25">
      <c r="H175" s="8"/>
      <c r="I175" s="52"/>
      <c r="N175" s="16"/>
      <c r="O175" s="41"/>
      <c r="P175" s="6"/>
      <c r="V175" s="29"/>
      <c r="AV175" s="5"/>
      <c r="AW175" s="5"/>
      <c r="AX175" s="5"/>
      <c r="AY175" s="5"/>
      <c r="AZ175" s="5"/>
      <c r="BA175" s="5"/>
      <c r="BB175" s="5"/>
      <c r="BC175" s="5"/>
      <c r="BD175" s="5"/>
      <c r="BE175" s="5"/>
      <c r="BF175" s="5"/>
      <c r="BG175" s="5"/>
      <c r="BH175" s="5"/>
      <c r="BI175" s="5"/>
      <c r="BJ175" s="5"/>
      <c r="BK175" s="5"/>
    </row>
    <row r="176" spans="8:63" s="1" customFormat="1" x14ac:dyDescent="0.25">
      <c r="H176" s="8"/>
      <c r="I176" s="52"/>
      <c r="N176" s="16"/>
      <c r="O176" s="41"/>
      <c r="P176" s="6"/>
      <c r="V176" s="29"/>
      <c r="AV176" s="5"/>
      <c r="AW176" s="5"/>
      <c r="AX176" s="5"/>
      <c r="AY176" s="5"/>
      <c r="AZ176" s="5"/>
      <c r="BA176" s="5"/>
      <c r="BB176" s="5"/>
      <c r="BC176" s="5"/>
      <c r="BD176" s="5"/>
      <c r="BE176" s="5"/>
      <c r="BF176" s="5"/>
      <c r="BG176" s="5"/>
      <c r="BH176" s="5"/>
      <c r="BI176" s="5"/>
      <c r="BJ176" s="5"/>
      <c r="BK176" s="5"/>
    </row>
    <row r="177" spans="8:63" s="1" customFormat="1" x14ac:dyDescent="0.25">
      <c r="H177" s="8"/>
      <c r="I177" s="52"/>
      <c r="N177" s="16"/>
      <c r="O177" s="41"/>
      <c r="P177" s="6"/>
      <c r="V177" s="29"/>
      <c r="AV177" s="5"/>
      <c r="AW177" s="5"/>
      <c r="AX177" s="5"/>
      <c r="AY177" s="5"/>
      <c r="AZ177" s="5"/>
      <c r="BA177" s="5"/>
      <c r="BB177" s="5"/>
      <c r="BC177" s="5"/>
      <c r="BD177" s="5"/>
      <c r="BE177" s="5"/>
      <c r="BF177" s="5"/>
      <c r="BG177" s="5"/>
      <c r="BH177" s="5"/>
      <c r="BI177" s="5"/>
      <c r="BJ177" s="5"/>
      <c r="BK177" s="5"/>
    </row>
    <row r="178" spans="8:63" s="1" customFormat="1" x14ac:dyDescent="0.25">
      <c r="H178" s="8"/>
      <c r="I178" s="52"/>
      <c r="N178" s="16"/>
      <c r="O178" s="41"/>
      <c r="P178" s="6"/>
      <c r="V178" s="29"/>
      <c r="AV178" s="5"/>
      <c r="AW178" s="5"/>
      <c r="AX178" s="5"/>
      <c r="AY178" s="5"/>
      <c r="AZ178" s="5"/>
      <c r="BA178" s="5"/>
      <c r="BB178" s="5"/>
      <c r="BC178" s="5"/>
      <c r="BD178" s="5"/>
      <c r="BE178" s="5"/>
      <c r="BF178" s="5"/>
      <c r="BG178" s="5"/>
      <c r="BH178" s="5"/>
      <c r="BI178" s="5"/>
      <c r="BJ178" s="5"/>
      <c r="BK178" s="5"/>
    </row>
    <row r="179" spans="8:63" s="1" customFormat="1" x14ac:dyDescent="0.25">
      <c r="H179" s="8"/>
      <c r="I179" s="52"/>
      <c r="N179" s="16"/>
      <c r="O179" s="41"/>
      <c r="P179" s="6"/>
      <c r="V179" s="29"/>
      <c r="AV179" s="5"/>
      <c r="AW179" s="5"/>
      <c r="AX179" s="5"/>
      <c r="AY179" s="5"/>
      <c r="AZ179" s="5"/>
      <c r="BA179" s="5"/>
      <c r="BB179" s="5"/>
      <c r="BC179" s="5"/>
      <c r="BD179" s="5"/>
      <c r="BE179" s="5"/>
      <c r="BF179" s="5"/>
      <c r="BG179" s="5"/>
      <c r="BH179" s="5"/>
      <c r="BI179" s="5"/>
      <c r="BJ179" s="5"/>
      <c r="BK179" s="5"/>
    </row>
    <row r="180" spans="8:63" s="1" customFormat="1" x14ac:dyDescent="0.25">
      <c r="H180" s="8"/>
      <c r="I180" s="52"/>
      <c r="N180" s="16"/>
      <c r="O180" s="41"/>
      <c r="P180" s="6"/>
      <c r="V180" s="29"/>
      <c r="AV180" s="5"/>
      <c r="AW180" s="5"/>
      <c r="AX180" s="5"/>
      <c r="AY180" s="5"/>
      <c r="AZ180" s="5"/>
      <c r="BA180" s="5"/>
      <c r="BB180" s="5"/>
      <c r="BC180" s="5"/>
      <c r="BD180" s="5"/>
      <c r="BE180" s="5"/>
      <c r="BF180" s="5"/>
      <c r="BG180" s="5"/>
      <c r="BH180" s="5"/>
      <c r="BI180" s="5"/>
      <c r="BJ180" s="5"/>
      <c r="BK180" s="5"/>
    </row>
    <row r="181" spans="8:63" s="1" customFormat="1" x14ac:dyDescent="0.25">
      <c r="H181" s="8"/>
      <c r="I181" s="52"/>
      <c r="N181" s="16"/>
      <c r="O181" s="41"/>
      <c r="P181" s="6"/>
      <c r="V181" s="29"/>
      <c r="AV181" s="5"/>
      <c r="AW181" s="5"/>
      <c r="AX181" s="5"/>
      <c r="AY181" s="5"/>
      <c r="AZ181" s="5"/>
      <c r="BA181" s="5"/>
      <c r="BB181" s="5"/>
      <c r="BC181" s="5"/>
      <c r="BD181" s="5"/>
      <c r="BE181" s="5"/>
      <c r="BF181" s="5"/>
      <c r="BG181" s="5"/>
      <c r="BH181" s="5"/>
      <c r="BI181" s="5"/>
      <c r="BJ181" s="5"/>
      <c r="BK181" s="5"/>
    </row>
    <row r="182" spans="8:63" s="1" customFormat="1" x14ac:dyDescent="0.25">
      <c r="H182" s="8"/>
      <c r="I182" s="52"/>
      <c r="N182" s="16"/>
      <c r="O182" s="41"/>
      <c r="P182" s="6"/>
      <c r="V182" s="29"/>
      <c r="AV182" s="5"/>
      <c r="AW182" s="5"/>
      <c r="AX182" s="5"/>
      <c r="AY182" s="5"/>
      <c r="AZ182" s="5"/>
      <c r="BA182" s="5"/>
      <c r="BB182" s="5"/>
      <c r="BC182" s="5"/>
      <c r="BD182" s="5"/>
      <c r="BE182" s="5"/>
      <c r="BF182" s="5"/>
      <c r="BG182" s="5"/>
      <c r="BH182" s="5"/>
      <c r="BI182" s="5"/>
      <c r="BJ182" s="5"/>
      <c r="BK182" s="5"/>
    </row>
    <row r="183" spans="8:63" s="1" customFormat="1" x14ac:dyDescent="0.25">
      <c r="H183" s="8"/>
      <c r="I183" s="52"/>
      <c r="N183" s="16"/>
      <c r="O183" s="41"/>
      <c r="P183" s="6"/>
      <c r="V183" s="29"/>
      <c r="AV183" s="5"/>
      <c r="AW183" s="5"/>
      <c r="AX183" s="5"/>
      <c r="AY183" s="5"/>
      <c r="AZ183" s="5"/>
      <c r="BA183" s="5"/>
      <c r="BB183" s="5"/>
      <c r="BC183" s="5"/>
      <c r="BD183" s="5"/>
      <c r="BE183" s="5"/>
      <c r="BF183" s="5"/>
      <c r="BG183" s="5"/>
      <c r="BH183" s="5"/>
      <c r="BI183" s="5"/>
      <c r="BJ183" s="5"/>
      <c r="BK183" s="5"/>
    </row>
    <row r="184" spans="8:63" s="1" customFormat="1" x14ac:dyDescent="0.25">
      <c r="H184" s="8"/>
      <c r="I184" s="52"/>
      <c r="N184" s="16"/>
      <c r="O184" s="41"/>
      <c r="P184" s="6"/>
      <c r="V184" s="29"/>
      <c r="AV184" s="5"/>
      <c r="AW184" s="5"/>
      <c r="AX184" s="5"/>
      <c r="AY184" s="5"/>
      <c r="AZ184" s="5"/>
      <c r="BA184" s="5"/>
      <c r="BB184" s="5"/>
      <c r="BC184" s="5"/>
      <c r="BD184" s="5"/>
      <c r="BE184" s="5"/>
      <c r="BF184" s="5"/>
      <c r="BG184" s="5"/>
      <c r="BH184" s="5"/>
      <c r="BI184" s="5"/>
      <c r="BJ184" s="5"/>
      <c r="BK184" s="5"/>
    </row>
    <row r="185" spans="8:63" s="1" customFormat="1" x14ac:dyDescent="0.25">
      <c r="H185" s="8"/>
      <c r="I185" s="52"/>
      <c r="N185" s="16"/>
      <c r="O185" s="41"/>
      <c r="P185" s="6"/>
      <c r="V185" s="29"/>
      <c r="AV185" s="5"/>
      <c r="AW185" s="5"/>
      <c r="AX185" s="5"/>
      <c r="AY185" s="5"/>
      <c r="AZ185" s="5"/>
      <c r="BA185" s="5"/>
      <c r="BB185" s="5"/>
      <c r="BC185" s="5"/>
      <c r="BD185" s="5"/>
      <c r="BE185" s="5"/>
      <c r="BF185" s="5"/>
      <c r="BG185" s="5"/>
      <c r="BH185" s="5"/>
      <c r="BI185" s="5"/>
      <c r="BJ185" s="5"/>
      <c r="BK185" s="5"/>
    </row>
    <row r="186" spans="8:63" s="1" customFormat="1" x14ac:dyDescent="0.25">
      <c r="H186" s="8"/>
      <c r="I186" s="52"/>
      <c r="N186" s="16"/>
      <c r="O186" s="41"/>
      <c r="P186" s="6"/>
      <c r="V186" s="29"/>
      <c r="AV186" s="5"/>
      <c r="AW186" s="5"/>
      <c r="AX186" s="5"/>
      <c r="AY186" s="5"/>
      <c r="AZ186" s="5"/>
      <c r="BA186" s="5"/>
      <c r="BB186" s="5"/>
      <c r="BC186" s="5"/>
      <c r="BD186" s="5"/>
      <c r="BE186" s="5"/>
      <c r="BF186" s="5"/>
      <c r="BG186" s="5"/>
      <c r="BH186" s="5"/>
      <c r="BI186" s="5"/>
      <c r="BJ186" s="5"/>
      <c r="BK186" s="5"/>
    </row>
    <row r="187" spans="8:63" s="1" customFormat="1" x14ac:dyDescent="0.25">
      <c r="H187" s="8"/>
      <c r="I187" s="52"/>
      <c r="N187" s="16"/>
      <c r="O187" s="41"/>
      <c r="P187" s="6"/>
      <c r="V187" s="29"/>
      <c r="AV187" s="5"/>
      <c r="AW187" s="5"/>
      <c r="AX187" s="5"/>
      <c r="AY187" s="5"/>
      <c r="AZ187" s="5"/>
      <c r="BA187" s="5"/>
      <c r="BB187" s="5"/>
      <c r="BC187" s="5"/>
      <c r="BD187" s="5"/>
      <c r="BE187" s="5"/>
      <c r="BF187" s="5"/>
      <c r="BG187" s="5"/>
      <c r="BH187" s="5"/>
      <c r="BI187" s="5"/>
      <c r="BJ187" s="5"/>
      <c r="BK187" s="5"/>
    </row>
    <row r="188" spans="8:63" s="1" customFormat="1" x14ac:dyDescent="0.25">
      <c r="H188" s="8"/>
      <c r="I188" s="52"/>
      <c r="N188" s="16"/>
      <c r="O188" s="41"/>
      <c r="P188" s="6"/>
      <c r="V188" s="29"/>
      <c r="AV188" s="5"/>
      <c r="AW188" s="5"/>
      <c r="AX188" s="5"/>
      <c r="AY188" s="5"/>
      <c r="AZ188" s="5"/>
      <c r="BA188" s="5"/>
      <c r="BB188" s="5"/>
      <c r="BC188" s="5"/>
      <c r="BD188" s="5"/>
      <c r="BE188" s="5"/>
      <c r="BF188" s="5"/>
      <c r="BG188" s="5"/>
      <c r="BH188" s="5"/>
      <c r="BI188" s="5"/>
      <c r="BJ188" s="5"/>
      <c r="BK188" s="5"/>
    </row>
    <row r="189" spans="8:63" s="1" customFormat="1" x14ac:dyDescent="0.25">
      <c r="H189" s="8"/>
      <c r="I189" s="52"/>
      <c r="N189" s="16"/>
      <c r="O189" s="41"/>
      <c r="P189" s="6"/>
      <c r="V189" s="29"/>
      <c r="AV189" s="5"/>
      <c r="AW189" s="5"/>
      <c r="AX189" s="5"/>
      <c r="AY189" s="5"/>
      <c r="AZ189" s="5"/>
      <c r="BA189" s="5"/>
      <c r="BB189" s="5"/>
      <c r="BC189" s="5"/>
      <c r="BD189" s="5"/>
      <c r="BE189" s="5"/>
      <c r="BF189" s="5"/>
      <c r="BG189" s="5"/>
      <c r="BH189" s="5"/>
      <c r="BI189" s="5"/>
      <c r="BJ189" s="5"/>
      <c r="BK189" s="5"/>
    </row>
    <row r="190" spans="8:63" s="1" customFormat="1" x14ac:dyDescent="0.25">
      <c r="H190" s="8"/>
      <c r="I190" s="52"/>
      <c r="N190" s="16"/>
      <c r="O190" s="41"/>
      <c r="P190" s="6"/>
      <c r="V190" s="29"/>
      <c r="AV190" s="5"/>
      <c r="AW190" s="5"/>
      <c r="AX190" s="5"/>
      <c r="AY190" s="5"/>
      <c r="AZ190" s="5"/>
      <c r="BA190" s="5"/>
      <c r="BB190" s="5"/>
      <c r="BC190" s="5"/>
      <c r="BD190" s="5"/>
      <c r="BE190" s="5"/>
      <c r="BF190" s="5"/>
      <c r="BG190" s="5"/>
      <c r="BH190" s="5"/>
      <c r="BI190" s="5"/>
      <c r="BJ190" s="5"/>
      <c r="BK190" s="5"/>
    </row>
    <row r="191" spans="8:63" s="1" customFormat="1" x14ac:dyDescent="0.25">
      <c r="H191" s="8"/>
      <c r="I191" s="52"/>
      <c r="N191" s="16"/>
      <c r="O191" s="41"/>
      <c r="P191" s="6"/>
      <c r="V191" s="29"/>
      <c r="AV191" s="5"/>
      <c r="AW191" s="5"/>
      <c r="AX191" s="5"/>
      <c r="AY191" s="5"/>
      <c r="AZ191" s="5"/>
      <c r="BA191" s="5"/>
      <c r="BB191" s="5"/>
      <c r="BC191" s="5"/>
      <c r="BD191" s="5"/>
      <c r="BE191" s="5"/>
      <c r="BF191" s="5"/>
      <c r="BG191" s="5"/>
      <c r="BH191" s="5"/>
      <c r="BI191" s="5"/>
      <c r="BJ191" s="5"/>
      <c r="BK191" s="5"/>
    </row>
    <row r="192" spans="8:63" s="1" customFormat="1" x14ac:dyDescent="0.25">
      <c r="H192" s="8"/>
      <c r="I192" s="52"/>
      <c r="N192" s="16"/>
      <c r="O192" s="41"/>
      <c r="P192" s="6"/>
      <c r="V192" s="29"/>
      <c r="AV192" s="5"/>
      <c r="AW192" s="5"/>
      <c r="AX192" s="5"/>
      <c r="AY192" s="5"/>
      <c r="AZ192" s="5"/>
      <c r="BA192" s="5"/>
      <c r="BB192" s="5"/>
      <c r="BC192" s="5"/>
      <c r="BD192" s="5"/>
      <c r="BE192" s="5"/>
      <c r="BF192" s="5"/>
      <c r="BG192" s="5"/>
      <c r="BH192" s="5"/>
      <c r="BI192" s="5"/>
      <c r="BJ192" s="5"/>
      <c r="BK192" s="5"/>
    </row>
    <row r="193" spans="8:63" s="1" customFormat="1" x14ac:dyDescent="0.25">
      <c r="H193" s="8"/>
      <c r="I193" s="52"/>
      <c r="N193" s="16"/>
      <c r="O193" s="41"/>
      <c r="P193" s="6"/>
      <c r="V193" s="29"/>
      <c r="AV193" s="5"/>
      <c r="AW193" s="5"/>
      <c r="AX193" s="5"/>
      <c r="AY193" s="5"/>
      <c r="AZ193" s="5"/>
      <c r="BA193" s="5"/>
      <c r="BB193" s="5"/>
      <c r="BC193" s="5"/>
      <c r="BD193" s="5"/>
      <c r="BE193" s="5"/>
      <c r="BF193" s="5"/>
      <c r="BG193" s="5"/>
      <c r="BH193" s="5"/>
      <c r="BI193" s="5"/>
      <c r="BJ193" s="5"/>
      <c r="BK193" s="5"/>
    </row>
    <row r="194" spans="8:63" s="1" customFormat="1" x14ac:dyDescent="0.25">
      <c r="H194" s="8"/>
      <c r="I194" s="52"/>
      <c r="N194" s="16"/>
      <c r="O194" s="41"/>
      <c r="P194" s="6"/>
      <c r="V194" s="29"/>
      <c r="AV194" s="5"/>
      <c r="AW194" s="5"/>
      <c r="AX194" s="5"/>
      <c r="AY194" s="5"/>
      <c r="AZ194" s="5"/>
      <c r="BA194" s="5"/>
      <c r="BB194" s="5"/>
      <c r="BC194" s="5"/>
      <c r="BD194" s="5"/>
      <c r="BE194" s="5"/>
      <c r="BF194" s="5"/>
      <c r="BG194" s="5"/>
      <c r="BH194" s="5"/>
      <c r="BI194" s="5"/>
      <c r="BJ194" s="5"/>
      <c r="BK194" s="5"/>
    </row>
    <row r="195" spans="8:63" s="1" customFormat="1" x14ac:dyDescent="0.25">
      <c r="H195" s="8"/>
      <c r="I195" s="52"/>
      <c r="N195" s="16"/>
      <c r="O195" s="41"/>
      <c r="P195" s="6"/>
      <c r="V195" s="29"/>
      <c r="AV195" s="5"/>
      <c r="AW195" s="5"/>
      <c r="AX195" s="5"/>
      <c r="AY195" s="5"/>
      <c r="AZ195" s="5"/>
      <c r="BA195" s="5"/>
      <c r="BB195" s="5"/>
      <c r="BC195" s="5"/>
      <c r="BD195" s="5"/>
      <c r="BE195" s="5"/>
      <c r="BF195" s="5"/>
      <c r="BG195" s="5"/>
      <c r="BH195" s="5"/>
      <c r="BI195" s="5"/>
      <c r="BJ195" s="5"/>
      <c r="BK195" s="5"/>
    </row>
    <row r="196" spans="8:63" s="1" customFormat="1" x14ac:dyDescent="0.25">
      <c r="H196" s="8"/>
      <c r="I196" s="52"/>
      <c r="N196" s="16"/>
      <c r="O196" s="41"/>
      <c r="P196" s="6"/>
      <c r="V196" s="29"/>
      <c r="AV196" s="5"/>
      <c r="AW196" s="5"/>
      <c r="AX196" s="5"/>
      <c r="AY196" s="5"/>
      <c r="AZ196" s="5"/>
      <c r="BA196" s="5"/>
      <c r="BB196" s="5"/>
      <c r="BC196" s="5"/>
      <c r="BD196" s="5"/>
      <c r="BE196" s="5"/>
      <c r="BF196" s="5"/>
      <c r="BG196" s="5"/>
      <c r="BH196" s="5"/>
      <c r="BI196" s="5"/>
      <c r="BJ196" s="5"/>
      <c r="BK196" s="5"/>
    </row>
    <row r="197" spans="8:63" s="1" customFormat="1" x14ac:dyDescent="0.25">
      <c r="H197" s="8"/>
      <c r="I197" s="52"/>
      <c r="N197" s="16"/>
      <c r="O197" s="41"/>
      <c r="P197" s="6"/>
      <c r="V197" s="29"/>
      <c r="AV197" s="5"/>
      <c r="AW197" s="5"/>
      <c r="AX197" s="5"/>
      <c r="AY197" s="5"/>
      <c r="AZ197" s="5"/>
      <c r="BA197" s="5"/>
      <c r="BB197" s="5"/>
      <c r="BC197" s="5"/>
      <c r="BD197" s="5"/>
      <c r="BE197" s="5"/>
      <c r="BF197" s="5"/>
      <c r="BG197" s="5"/>
      <c r="BH197" s="5"/>
      <c r="BI197" s="5"/>
      <c r="BJ197" s="5"/>
      <c r="BK197" s="5"/>
    </row>
    <row r="198" spans="8:63" s="1" customFormat="1" x14ac:dyDescent="0.25">
      <c r="H198" s="8"/>
      <c r="I198" s="52"/>
      <c r="N198" s="16"/>
      <c r="O198" s="41"/>
      <c r="P198" s="6"/>
      <c r="V198" s="29"/>
      <c r="AV198" s="5"/>
      <c r="AW198" s="5"/>
      <c r="AX198" s="5"/>
      <c r="AY198" s="5"/>
      <c r="AZ198" s="5"/>
      <c r="BA198" s="5"/>
      <c r="BB198" s="5"/>
      <c r="BC198" s="5"/>
      <c r="BD198" s="5"/>
      <c r="BE198" s="5"/>
      <c r="BF198" s="5"/>
      <c r="BG198" s="5"/>
      <c r="BH198" s="5"/>
      <c r="BI198" s="5"/>
      <c r="BJ198" s="5"/>
      <c r="BK198" s="5"/>
    </row>
    <row r="199" spans="8:63" s="1" customFormat="1" x14ac:dyDescent="0.25">
      <c r="H199" s="8"/>
      <c r="I199" s="52"/>
      <c r="N199" s="16"/>
      <c r="O199" s="41"/>
      <c r="P199" s="6"/>
      <c r="V199" s="29"/>
      <c r="AV199" s="5"/>
      <c r="AW199" s="5"/>
      <c r="AX199" s="5"/>
      <c r="AY199" s="5"/>
      <c r="AZ199" s="5"/>
      <c r="BA199" s="5"/>
      <c r="BB199" s="5"/>
      <c r="BC199" s="5"/>
      <c r="BD199" s="5"/>
      <c r="BE199" s="5"/>
      <c r="BF199" s="5"/>
      <c r="BG199" s="5"/>
      <c r="BH199" s="5"/>
      <c r="BI199" s="5"/>
      <c r="BJ199" s="5"/>
      <c r="BK199" s="5"/>
    </row>
    <row r="200" spans="8:63" s="1" customFormat="1" x14ac:dyDescent="0.25">
      <c r="H200" s="8"/>
      <c r="I200" s="52"/>
      <c r="N200" s="16"/>
      <c r="O200" s="41"/>
      <c r="P200" s="6"/>
      <c r="V200" s="29"/>
      <c r="AV200" s="5"/>
      <c r="AW200" s="5"/>
      <c r="AX200" s="5"/>
      <c r="AY200" s="5"/>
      <c r="AZ200" s="5"/>
      <c r="BA200" s="5"/>
      <c r="BB200" s="5"/>
      <c r="BC200" s="5"/>
      <c r="BD200" s="5"/>
      <c r="BE200" s="5"/>
      <c r="BF200" s="5"/>
      <c r="BG200" s="5"/>
      <c r="BH200" s="5"/>
      <c r="BI200" s="5"/>
      <c r="BJ200" s="5"/>
      <c r="BK200" s="5"/>
    </row>
    <row r="201" spans="8:63" s="1" customFormat="1" x14ac:dyDescent="0.25">
      <c r="H201" s="8"/>
      <c r="I201" s="52"/>
      <c r="N201" s="16"/>
      <c r="O201" s="41"/>
      <c r="P201" s="6"/>
      <c r="V201" s="29"/>
      <c r="AV201" s="5"/>
      <c r="AW201" s="5"/>
      <c r="AX201" s="5"/>
      <c r="AY201" s="5"/>
      <c r="AZ201" s="5"/>
      <c r="BA201" s="5"/>
      <c r="BB201" s="5"/>
      <c r="BC201" s="5"/>
      <c r="BD201" s="5"/>
      <c r="BE201" s="5"/>
      <c r="BF201" s="5"/>
      <c r="BG201" s="5"/>
      <c r="BH201" s="5"/>
      <c r="BI201" s="5"/>
      <c r="BJ201" s="5"/>
      <c r="BK201" s="5"/>
    </row>
    <row r="202" spans="8:63" s="1" customFormat="1" x14ac:dyDescent="0.25">
      <c r="H202" s="8"/>
      <c r="I202" s="52"/>
      <c r="N202" s="16"/>
      <c r="O202" s="41"/>
      <c r="P202" s="6"/>
      <c r="V202" s="29"/>
      <c r="AV202" s="5"/>
      <c r="AW202" s="5"/>
      <c r="AX202" s="5"/>
      <c r="AY202" s="5"/>
      <c r="AZ202" s="5"/>
      <c r="BA202" s="5"/>
      <c r="BB202" s="5"/>
      <c r="BC202" s="5"/>
      <c r="BD202" s="5"/>
      <c r="BE202" s="5"/>
      <c r="BF202" s="5"/>
      <c r="BG202" s="5"/>
      <c r="BH202" s="5"/>
      <c r="BI202" s="5"/>
      <c r="BJ202" s="5"/>
      <c r="BK202" s="5"/>
    </row>
    <row r="203" spans="8:63" s="1" customFormat="1" x14ac:dyDescent="0.25">
      <c r="H203" s="8"/>
      <c r="I203" s="52"/>
      <c r="N203" s="16"/>
      <c r="O203" s="41"/>
      <c r="P203" s="6"/>
      <c r="V203" s="29"/>
      <c r="AV203" s="5"/>
      <c r="AW203" s="5"/>
      <c r="AX203" s="5"/>
      <c r="AY203" s="5"/>
      <c r="AZ203" s="5"/>
      <c r="BA203" s="5"/>
      <c r="BB203" s="5"/>
      <c r="BC203" s="5"/>
      <c r="BD203" s="5"/>
      <c r="BE203" s="5"/>
      <c r="BF203" s="5"/>
      <c r="BG203" s="5"/>
      <c r="BH203" s="5"/>
      <c r="BI203" s="5"/>
      <c r="BJ203" s="5"/>
      <c r="BK203" s="5"/>
    </row>
    <row r="204" spans="8:63" s="1" customFormat="1" x14ac:dyDescent="0.25">
      <c r="H204" s="8"/>
      <c r="I204" s="52"/>
      <c r="N204" s="16"/>
      <c r="O204" s="41"/>
      <c r="P204" s="6"/>
      <c r="V204" s="29"/>
      <c r="AV204" s="5"/>
      <c r="AW204" s="5"/>
      <c r="AX204" s="5"/>
      <c r="AY204" s="5"/>
      <c r="AZ204" s="5"/>
      <c r="BA204" s="5"/>
      <c r="BB204" s="5"/>
      <c r="BC204" s="5"/>
      <c r="BD204" s="5"/>
      <c r="BE204" s="5"/>
      <c r="BF204" s="5"/>
      <c r="BG204" s="5"/>
      <c r="BH204" s="5"/>
      <c r="BI204" s="5"/>
      <c r="BJ204" s="5"/>
      <c r="BK204" s="5"/>
    </row>
    <row r="205" spans="8:63" s="1" customFormat="1" x14ac:dyDescent="0.25">
      <c r="H205" s="8"/>
      <c r="I205" s="52"/>
      <c r="N205" s="16"/>
      <c r="O205" s="41"/>
      <c r="P205" s="6"/>
      <c r="V205" s="29"/>
      <c r="AV205" s="5"/>
      <c r="AW205" s="5"/>
      <c r="AX205" s="5"/>
      <c r="AY205" s="5"/>
      <c r="AZ205" s="5"/>
      <c r="BA205" s="5"/>
      <c r="BB205" s="5"/>
      <c r="BC205" s="5"/>
      <c r="BD205" s="5"/>
      <c r="BE205" s="5"/>
      <c r="BF205" s="5"/>
      <c r="BG205" s="5"/>
      <c r="BH205" s="5"/>
      <c r="BI205" s="5"/>
      <c r="BJ205" s="5"/>
      <c r="BK205" s="5"/>
    </row>
    <row r="206" spans="8:63" s="1" customFormat="1" x14ac:dyDescent="0.25">
      <c r="H206" s="8"/>
      <c r="I206" s="52"/>
      <c r="N206" s="16"/>
      <c r="O206" s="41"/>
      <c r="P206" s="6"/>
      <c r="V206" s="29"/>
      <c r="AV206" s="5"/>
      <c r="AW206" s="5"/>
      <c r="AX206" s="5"/>
      <c r="AY206" s="5"/>
      <c r="AZ206" s="5"/>
      <c r="BA206" s="5"/>
      <c r="BB206" s="5"/>
      <c r="BC206" s="5"/>
      <c r="BD206" s="5"/>
      <c r="BE206" s="5"/>
      <c r="BF206" s="5"/>
      <c r="BG206" s="5"/>
      <c r="BH206" s="5"/>
      <c r="BI206" s="5"/>
      <c r="BJ206" s="5"/>
      <c r="BK206" s="5"/>
    </row>
    <row r="207" spans="8:63" s="1" customFormat="1" x14ac:dyDescent="0.25">
      <c r="H207" s="8"/>
      <c r="I207" s="52"/>
      <c r="N207" s="16"/>
      <c r="O207" s="41"/>
      <c r="P207" s="6"/>
      <c r="V207" s="29"/>
      <c r="AV207" s="5"/>
      <c r="AW207" s="5"/>
      <c r="AX207" s="5"/>
      <c r="AY207" s="5"/>
      <c r="AZ207" s="5"/>
      <c r="BA207" s="5"/>
      <c r="BB207" s="5"/>
      <c r="BC207" s="5"/>
      <c r="BD207" s="5"/>
      <c r="BE207" s="5"/>
      <c r="BF207" s="5"/>
      <c r="BG207" s="5"/>
      <c r="BH207" s="5"/>
      <c r="BI207" s="5"/>
      <c r="BJ207" s="5"/>
      <c r="BK207" s="5"/>
    </row>
    <row r="208" spans="8:63" s="1" customFormat="1" x14ac:dyDescent="0.25">
      <c r="H208" s="8"/>
      <c r="I208" s="52"/>
      <c r="N208" s="16"/>
      <c r="O208" s="41"/>
      <c r="P208" s="6"/>
      <c r="V208" s="29"/>
      <c r="AV208" s="5"/>
      <c r="AW208" s="5"/>
      <c r="AX208" s="5"/>
      <c r="AY208" s="5"/>
      <c r="AZ208" s="5"/>
      <c r="BA208" s="5"/>
      <c r="BB208" s="5"/>
      <c r="BC208" s="5"/>
      <c r="BD208" s="5"/>
      <c r="BE208" s="5"/>
      <c r="BF208" s="5"/>
      <c r="BG208" s="5"/>
      <c r="BH208" s="5"/>
      <c r="BI208" s="5"/>
      <c r="BJ208" s="5"/>
      <c r="BK208" s="5"/>
    </row>
    <row r="209" spans="8:63" s="1" customFormat="1" x14ac:dyDescent="0.25">
      <c r="H209" s="8"/>
      <c r="I209" s="52"/>
      <c r="N209" s="16"/>
      <c r="O209" s="41"/>
      <c r="P209" s="6"/>
      <c r="V209" s="29"/>
      <c r="AV209" s="5"/>
      <c r="AW209" s="5"/>
      <c r="AX209" s="5"/>
      <c r="AY209" s="5"/>
      <c r="AZ209" s="5"/>
      <c r="BA209" s="5"/>
      <c r="BB209" s="5"/>
      <c r="BC209" s="5"/>
      <c r="BD209" s="5"/>
      <c r="BE209" s="5"/>
      <c r="BF209" s="5"/>
      <c r="BG209" s="5"/>
      <c r="BH209" s="5"/>
      <c r="BI209" s="5"/>
      <c r="BJ209" s="5"/>
      <c r="BK209" s="5"/>
    </row>
    <row r="210" spans="8:63" x14ac:dyDescent="0.25">
      <c r="AV210" s="5"/>
      <c r="AW210" s="5"/>
      <c r="AX210" s="5"/>
      <c r="AY210" s="5"/>
      <c r="AZ210" s="5"/>
      <c r="BA210" s="5"/>
      <c r="BB210" s="5"/>
      <c r="BC210" s="5"/>
      <c r="BD210" s="5"/>
      <c r="BE210" s="5"/>
      <c r="BF210" s="5"/>
      <c r="BG210" s="5"/>
      <c r="BH210" s="5"/>
      <c r="BI210" s="5"/>
      <c r="BJ210" s="5"/>
      <c r="BK210" s="5"/>
    </row>
    <row r="211" spans="8:63" x14ac:dyDescent="0.25">
      <c r="AV211" s="5"/>
      <c r="AW211" s="5"/>
      <c r="AX211" s="5"/>
      <c r="AY211" s="5"/>
      <c r="AZ211" s="5"/>
      <c r="BA211" s="5"/>
      <c r="BB211" s="5"/>
      <c r="BC211" s="5"/>
      <c r="BD211" s="5"/>
      <c r="BE211" s="5"/>
      <c r="BF211" s="5"/>
      <c r="BG211" s="5"/>
      <c r="BH211" s="5"/>
      <c r="BI211" s="5"/>
      <c r="BJ211" s="5"/>
      <c r="BK211" s="5"/>
    </row>
    <row r="212" spans="8:63" x14ac:dyDescent="0.25">
      <c r="AV212" s="5"/>
      <c r="AW212" s="5"/>
      <c r="AX212" s="5"/>
      <c r="AY212" s="5"/>
      <c r="AZ212" s="5"/>
      <c r="BA212" s="5"/>
      <c r="BB212" s="5"/>
      <c r="BC212" s="5"/>
      <c r="BD212" s="5"/>
      <c r="BE212" s="5"/>
      <c r="BF212" s="5"/>
      <c r="BG212" s="5"/>
      <c r="BH212" s="5"/>
      <c r="BI212" s="5"/>
      <c r="BJ212" s="5"/>
      <c r="BK212" s="5"/>
    </row>
  </sheetData>
  <sheetProtection autoFilter="0"/>
  <autoFilter ref="A11:JG36" xr:uid="{00000000-0009-0000-0000-000000000000}"/>
  <mergeCells count="88">
    <mergeCell ref="BH10:BH11"/>
    <mergeCell ref="BI10:BI11"/>
    <mergeCell ref="BF10:BG10"/>
    <mergeCell ref="BJ10:BK10"/>
    <mergeCell ref="BD9:BG9"/>
    <mergeCell ref="BD10:BD11"/>
    <mergeCell ref="BE10:BE11"/>
    <mergeCell ref="AV9:AY9"/>
    <mergeCell ref="AZ10:AZ11"/>
    <mergeCell ref="BA10:BA11"/>
    <mergeCell ref="AZ9:BC9"/>
    <mergeCell ref="BB10:BC10"/>
    <mergeCell ref="AL7:BK7"/>
    <mergeCell ref="BH9:BK9"/>
    <mergeCell ref="AC9:AC11"/>
    <mergeCell ref="AD9:AD11"/>
    <mergeCell ref="AE9:AE11"/>
    <mergeCell ref="AF9:AF11"/>
    <mergeCell ref="AG9:AG11"/>
    <mergeCell ref="AO8:AQ8"/>
    <mergeCell ref="AR8:AU8"/>
    <mergeCell ref="AV8:BK8"/>
    <mergeCell ref="AS9:AS11"/>
    <mergeCell ref="AT9:AT11"/>
    <mergeCell ref="AU9:AU11"/>
    <mergeCell ref="AX10:AY10"/>
    <mergeCell ref="AV10:AV11"/>
    <mergeCell ref="AW10:AW11"/>
    <mergeCell ref="P9:P11"/>
    <mergeCell ref="N9:O9"/>
    <mergeCell ref="L9:M9"/>
    <mergeCell ref="L10:L11"/>
    <mergeCell ref="M10:M11"/>
    <mergeCell ref="O10:O11"/>
    <mergeCell ref="A8:A11"/>
    <mergeCell ref="B8:B11"/>
    <mergeCell ref="C8:C11"/>
    <mergeCell ref="F8:F11"/>
    <mergeCell ref="G8:G11"/>
    <mergeCell ref="D8:D11"/>
    <mergeCell ref="E8:E11"/>
    <mergeCell ref="AL8:AN8"/>
    <mergeCell ref="W8:W11"/>
    <mergeCell ref="X8:X11"/>
    <mergeCell ref="Y8:Y11"/>
    <mergeCell ref="Z8:AC8"/>
    <mergeCell ref="AD8:AG8"/>
    <mergeCell ref="Z9:Z11"/>
    <mergeCell ref="AA9:AA11"/>
    <mergeCell ref="AJ9:AJ11"/>
    <mergeCell ref="AB9:AB11"/>
    <mergeCell ref="Q9:Q11"/>
    <mergeCell ref="R9:R11"/>
    <mergeCell ref="S9:S11"/>
    <mergeCell ref="T9:T11"/>
    <mergeCell ref="U9:U11"/>
    <mergeCell ref="I8:I11"/>
    <mergeCell ref="K8:P8"/>
    <mergeCell ref="V8:V11"/>
    <mergeCell ref="AL36:AP36"/>
    <mergeCell ref="AR9:AR11"/>
    <mergeCell ref="AH9:AH11"/>
    <mergeCell ref="AI9:AI11"/>
    <mergeCell ref="AN9:AN11"/>
    <mergeCell ref="AO9:AO11"/>
    <mergeCell ref="AP9:AP11"/>
    <mergeCell ref="AQ9:AQ11"/>
    <mergeCell ref="AM9:AM11"/>
    <mergeCell ref="AK9:AK11"/>
    <mergeCell ref="AL9:AL11"/>
    <mergeCell ref="Q8:U8"/>
    <mergeCell ref="N10:N11"/>
    <mergeCell ref="AU12:AU15"/>
    <mergeCell ref="AU26:AU27"/>
    <mergeCell ref="AU20:AU22"/>
    <mergeCell ref="AU16:AU18"/>
    <mergeCell ref="B1:D1"/>
    <mergeCell ref="B3:D3"/>
    <mergeCell ref="B4:D4"/>
    <mergeCell ref="B2:C2"/>
    <mergeCell ref="A7:E7"/>
    <mergeCell ref="J8:J11"/>
    <mergeCell ref="K9:K11"/>
    <mergeCell ref="H8:H11"/>
    <mergeCell ref="H1:I1"/>
    <mergeCell ref="F7:G7"/>
    <mergeCell ref="H7:AK7"/>
    <mergeCell ref="AH8:AK8"/>
  </mergeCells>
  <conditionalFormatting sqref="AU12">
    <cfRule type="dataBar" priority="48">
      <dataBar>
        <cfvo type="min"/>
        <cfvo type="max"/>
        <color rgb="FF638EC6"/>
      </dataBar>
      <extLst>
        <ext xmlns:x14="http://schemas.microsoft.com/office/spreadsheetml/2009/9/main" uri="{B025F937-C7B1-47D3-B67F-A62EFF666E3E}">
          <x14:id>{D3E31B2F-2374-4CF5-BEDD-96796BFF748B}</x14:id>
        </ext>
      </extLst>
    </cfRule>
  </conditionalFormatting>
  <conditionalFormatting sqref="AU12">
    <cfRule type="dataBar" priority="49">
      <dataBar>
        <cfvo type="min"/>
        <cfvo type="max"/>
        <color rgb="FF638EC6"/>
      </dataBar>
      <extLst>
        <ext xmlns:x14="http://schemas.microsoft.com/office/spreadsheetml/2009/9/main" uri="{B025F937-C7B1-47D3-B67F-A62EFF666E3E}">
          <x14:id>{BE1BD9C6-89C2-48F8-B61B-61B2E5FB61CE}</x14:id>
        </ext>
      </extLst>
    </cfRule>
  </conditionalFormatting>
  <conditionalFormatting sqref="AU12">
    <cfRule type="dataBar" priority="50">
      <dataBar>
        <cfvo type="min"/>
        <cfvo type="max"/>
        <color rgb="FF638EC6"/>
      </dataBar>
      <extLst>
        <ext xmlns:x14="http://schemas.microsoft.com/office/spreadsheetml/2009/9/main" uri="{B025F937-C7B1-47D3-B67F-A62EFF666E3E}">
          <x14:id>{6E4A7C66-93F2-44DD-B9FF-A7C54C55D55A}</x14:id>
        </ext>
      </extLst>
    </cfRule>
  </conditionalFormatting>
  <conditionalFormatting sqref="AU12">
    <cfRule type="dataBar" priority="227">
      <dataBar>
        <cfvo type="min"/>
        <cfvo type="max"/>
        <color rgb="FF008AEF"/>
      </dataBar>
      <extLst>
        <ext xmlns:x14="http://schemas.microsoft.com/office/spreadsheetml/2009/9/main" uri="{B025F937-C7B1-47D3-B67F-A62EFF666E3E}">
          <x14:id>{B1EE0643-A5AC-4D53-8B06-E9EB95AA929A}</x14:id>
        </ext>
      </extLst>
    </cfRule>
  </conditionalFormatting>
  <conditionalFormatting sqref="AU16 AU12 AU28:AU35 AU23:AU26 AU19:AU20">
    <cfRule type="dataBar" priority="1">
      <dataBar>
        <cfvo type="min"/>
        <cfvo type="max"/>
        <color rgb="FF638EC6"/>
      </dataBar>
      <extLst>
        <ext xmlns:x14="http://schemas.microsoft.com/office/spreadsheetml/2009/9/main" uri="{B025F937-C7B1-47D3-B67F-A62EFF666E3E}">
          <x14:id>{C38A3B26-B192-4A02-9777-FC0699E85E31}</x14:id>
        </ext>
      </extLst>
    </cfRule>
  </conditionalFormatting>
  <dataValidations disablePrompts="1" count="4">
    <dataValidation type="list" showInputMessage="1" showErrorMessage="1" sqref="B2:E2" xr:uid="{00000000-0002-0000-0000-000004000000}">
      <formula1>"Magistratura, Unidad de Investigación y Acusación, Secretaría Ejecutiva, Comisiones Reglamentarias"</formula1>
    </dataValidation>
    <dataValidation type="decimal" operator="greaterThanOrEqual" allowBlank="1" showInputMessage="1" showErrorMessage="1" sqref="AD13:AG1048576" xr:uid="{00000000-0002-0000-0000-000000000000}">
      <formula1>0</formula1>
    </dataValidation>
    <dataValidation type="list" allowBlank="1" showInputMessage="1" showErrorMessage="1" sqref="AJ12:AK29 AH13:AI28 AH29:AK35" xr:uid="{00000000-0002-0000-0000-000001000000}">
      <formula1>"Cumple, No Cumple"</formula1>
    </dataValidation>
    <dataValidation type="list" allowBlank="1" showInputMessage="1" showErrorMessage="1" sqref="Z13:AC35" xr:uid="{00000000-0002-0000-0000-000003000000}">
      <formula1>"Si, No"</formula1>
    </dataValidation>
  </dataValidations>
  <pageMargins left="0.39370078740157483" right="0.39370078740157483" top="0.39370078740157483" bottom="0.39370078740157483" header="0" footer="0.19685039370078741"/>
  <pageSetup paperSize="9" scale="15" orientation="landscape" r:id="rId1"/>
  <headerFooter>
    <oddFooter>&amp;C&amp;"Arial,Normal"&amp;10&amp;K00-046&amp;P de &amp;N&amp;R&amp;G</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dataBar" id="{D3E31B2F-2374-4CF5-BEDD-96796BFF748B}">
            <x14:dataBar minLength="0" maxLength="100" border="1" negativeBarBorderColorSameAsPositive="0">
              <x14:cfvo type="autoMin"/>
              <x14:cfvo type="autoMax"/>
              <x14:borderColor rgb="FF638EC6"/>
              <x14:negativeFillColor rgb="FFFF0000"/>
              <x14:negativeBorderColor rgb="FFFF0000"/>
              <x14:axisColor rgb="FF000000"/>
            </x14:dataBar>
          </x14:cfRule>
          <xm:sqref>AU12</xm:sqref>
        </x14:conditionalFormatting>
        <x14:conditionalFormatting xmlns:xm="http://schemas.microsoft.com/office/excel/2006/main">
          <x14:cfRule type="dataBar" id="{BE1BD9C6-89C2-48F8-B61B-61B2E5FB61CE}">
            <x14:dataBar minLength="0" maxLength="100" border="1" negativeBarBorderColorSameAsPositive="0">
              <x14:cfvo type="autoMin"/>
              <x14:cfvo type="autoMax"/>
              <x14:borderColor rgb="FF638EC6"/>
              <x14:negativeFillColor rgb="FFFF0000"/>
              <x14:negativeBorderColor rgb="FFFF0000"/>
              <x14:axisColor rgb="FF000000"/>
            </x14:dataBar>
          </x14:cfRule>
          <xm:sqref>AU12</xm:sqref>
        </x14:conditionalFormatting>
        <x14:conditionalFormatting xmlns:xm="http://schemas.microsoft.com/office/excel/2006/main">
          <x14:cfRule type="dataBar" id="{6E4A7C66-93F2-44DD-B9FF-A7C54C55D55A}">
            <x14:dataBar minLength="0" maxLength="100" border="1" negativeBarBorderColorSameAsPositive="0">
              <x14:cfvo type="autoMin"/>
              <x14:cfvo type="autoMax"/>
              <x14:borderColor rgb="FF638EC6"/>
              <x14:negativeFillColor rgb="FFFF0000"/>
              <x14:negativeBorderColor rgb="FFFF0000"/>
              <x14:axisColor rgb="FF000000"/>
            </x14:dataBar>
          </x14:cfRule>
          <xm:sqref>AU12</xm:sqref>
        </x14:conditionalFormatting>
        <x14:conditionalFormatting xmlns:xm="http://schemas.microsoft.com/office/excel/2006/main">
          <x14:cfRule type="dataBar" id="{B1EE0643-A5AC-4D53-8B06-E9EB95AA929A}">
            <x14:dataBar minLength="0" maxLength="100" border="1" negativeBarBorderColorSameAsPositive="0">
              <x14:cfvo type="autoMin"/>
              <x14:cfvo type="autoMax"/>
              <x14:borderColor rgb="FF008AEF"/>
              <x14:negativeFillColor rgb="FFFF0000"/>
              <x14:negativeBorderColor rgb="FFFF0000"/>
              <x14:axisColor rgb="FF000000"/>
            </x14:dataBar>
          </x14:cfRule>
          <xm:sqref>AU12</xm:sqref>
        </x14:conditionalFormatting>
        <x14:conditionalFormatting xmlns:xm="http://schemas.microsoft.com/office/excel/2006/main">
          <x14:cfRule type="dataBar" id="{C38A3B26-B192-4A02-9777-FC0699E85E31}">
            <x14:dataBar minLength="0" maxLength="100" border="1" negativeBarBorderColorSameAsPositive="0">
              <x14:cfvo type="autoMin"/>
              <x14:cfvo type="autoMax"/>
              <x14:borderColor rgb="FF638EC6"/>
              <x14:negativeFillColor rgb="FFFF0000"/>
              <x14:negativeBorderColor rgb="FFFF0000"/>
              <x14:axisColor rgb="FF000000"/>
            </x14:dataBar>
          </x14:cfRule>
          <xm:sqref>AU16 AU12 AU28:AU35 AU23:AU26 AU19:AU20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b4a76624-bef3-4917-a43b-0a3b46bc7b34" xsi:nil="true"/>
    <Periodicidad xmlns="b4a76624-bef3-4917-a43b-0a3b46bc7b34" xsi:nil="true"/>
    <ef2n xmlns="b4a76624-bef3-4917-a43b-0a3b46bc7b34" xsi:nil="true"/>
    <_x0068_rb3 xmlns="b4a76624-bef3-4917-a43b-0a3b46bc7b34" xsi:nil="true"/>
    <bheu xmlns="b4a76624-bef3-4917-a43b-0a3b46bc7b34" xsi:nil="true"/>
    <zdyz xmlns="b4a76624-bef3-4917-a43b-0a3b46bc7b34" xsi:nil="true"/>
    <dmjr xmlns="b4a76624-bef3-4917-a43b-0a3b46bc7b34" xsi:nil="true"/>
    <fy1x xmlns="b4a76624-bef3-4917-a43b-0a3b46bc7b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501AE8-6ACD-496C-AAE6-A957C0606852}"/>
</file>

<file path=customXml/itemProps2.xml><?xml version="1.0" encoding="utf-8"?>
<ds:datastoreItem xmlns:ds="http://schemas.openxmlformats.org/officeDocument/2006/customXml" ds:itemID="{1CA97474-D559-4F9F-AD8B-F87F47071075}"/>
</file>

<file path=customXml/itemProps3.xml><?xml version="1.0" encoding="utf-8"?>
<ds:datastoreItem xmlns:ds="http://schemas.openxmlformats.org/officeDocument/2006/customXml" ds:itemID="{53CF113E-B046-48C0-AD5F-C208DB02E0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JEP - PAAC 2021</vt:lpstr>
      <vt:lpstr>'JEP - PAAC 2021'!Área_de_impresión</vt:lpstr>
      <vt:lpstr>'JEP - PAAC 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JEP</dc:creator>
  <cp:keywords/>
  <dc:description/>
  <cp:lastModifiedBy>Lina Alejandra Morales</cp:lastModifiedBy>
  <cp:revision/>
  <cp:lastPrinted>2021-01-28T16:29:34Z</cp:lastPrinted>
  <dcterms:created xsi:type="dcterms:W3CDTF">2019-10-07T23:34:37Z</dcterms:created>
  <dcterms:modified xsi:type="dcterms:W3CDTF">2021-05-12T13:44:28Z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0x0101005DB16FBABC64BC43A70AC7543D6981BE</vt:lpwstr>
  </property>
</Properties>
</file>