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CUARENTENA JEP\CUARENTENA JEP\2020\3. GESTION DE RIESGOS\RIESGOS DE GESTION\2021\"/>
    </mc:Choice>
  </mc:AlternateContent>
  <xr:revisionPtr revIDLastSave="0" documentId="13_ncr:1_{2CB0C280-99A7-4D85-85F8-5D1659813C0C}" xr6:coauthVersionLast="47" xr6:coauthVersionMax="47" xr10:uidLastSave="{00000000-0000-0000-0000-000000000000}"/>
  <bookViews>
    <workbookView xWindow="-108" yWindow="-108" windowWidth="23256" windowHeight="12576" tabRatio="652" firstSheet="2" activeTab="2" xr2:uid="{A972D2AC-4043-4A8F-9D72-C43475E9C3E3}"/>
  </bookViews>
  <sheets>
    <sheet name="Resumen" sheetId="3" state="hidden" r:id="rId1"/>
    <sheet name="Instrucciones" sheetId="6" r:id="rId2"/>
    <sheet name="Matriz de riesgos de gestión" sheetId="5" r:id="rId3"/>
    <sheet name="Criterios probabilidad impacto" sheetId="7" state="hidden" r:id="rId4"/>
    <sheet name="Evaluación controles" sheetId="8" state="hidden" r:id="rId5"/>
    <sheet name="Nivel de riesgo" sheetId="9" state="hidden" r:id="rId6"/>
  </sheets>
  <definedNames>
    <definedName name="_xlnm._FilterDatabase" localSheetId="2" hidden="1">'Matriz de riesgos de gestión'!$A$4:$DFB$129</definedName>
    <definedName name="_xlnm.Print_Area" localSheetId="2">'Matriz de riesgos de gestión'!$A$35:$AG$42</definedName>
    <definedName name="_xlnm.Criteria" localSheetId="2">'Matriz de riesgos de gestión'!$AH:$AH</definedName>
    <definedName name="_xlnm.Print_Titles" localSheetId="2">'Matriz de riesgos de gestión'!$3:$4</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26" i="5" l="1"/>
  <c r="AI127" i="5" s="1"/>
  <c r="AI128" i="5" s="1"/>
  <c r="AI129" i="5" s="1"/>
  <c r="AH126" i="5"/>
  <c r="AH127" i="5" s="1"/>
  <c r="AH128" i="5" s="1"/>
  <c r="AH129" i="5" s="1"/>
  <c r="AI123" i="5"/>
  <c r="AI124" i="5" s="1"/>
  <c r="AI125" i="5" s="1"/>
  <c r="AH123" i="5"/>
  <c r="AH124" i="5" s="1"/>
  <c r="AH125" i="5" s="1"/>
  <c r="AI113" i="5"/>
  <c r="AI114" i="5" s="1"/>
  <c r="AI115" i="5" s="1"/>
  <c r="AI116" i="5" s="1"/>
  <c r="AH113" i="5"/>
  <c r="AH114" i="5" s="1"/>
  <c r="AH115" i="5" s="1"/>
  <c r="AH116" i="5" s="1"/>
  <c r="AI109" i="5"/>
  <c r="AI110" i="5" s="1"/>
  <c r="AI111" i="5" s="1"/>
  <c r="AI112" i="5" s="1"/>
  <c r="AH109" i="5"/>
  <c r="AH110" i="5" s="1"/>
  <c r="AH111" i="5" s="1"/>
  <c r="AH112" i="5" s="1"/>
  <c r="AI101" i="5"/>
  <c r="AI102" i="5" s="1"/>
  <c r="AI103" i="5" s="1"/>
  <c r="AI104" i="5" s="1"/>
  <c r="AH101" i="5"/>
  <c r="AH102" i="5" s="1"/>
  <c r="AH103" i="5" s="1"/>
  <c r="AH104" i="5" s="1"/>
  <c r="AI96" i="5"/>
  <c r="AI97" i="5" s="1"/>
  <c r="AI98" i="5" s="1"/>
  <c r="AI99" i="5" s="1"/>
  <c r="AI100" i="5" s="1"/>
  <c r="AH96" i="5"/>
  <c r="AH97" i="5" s="1"/>
  <c r="AH98" i="5" s="1"/>
  <c r="AH99" i="5" s="1"/>
  <c r="AH100" i="5" s="1"/>
  <c r="AI93" i="5"/>
  <c r="AI94" i="5" s="1"/>
  <c r="AI95" i="5" s="1"/>
  <c r="AH93" i="5"/>
  <c r="AH94" i="5" s="1"/>
  <c r="AH95" i="5" s="1"/>
  <c r="AI90" i="5"/>
  <c r="AI91" i="5" s="1"/>
  <c r="AI92" i="5" s="1"/>
  <c r="AH90" i="5"/>
  <c r="AH91" i="5" s="1"/>
  <c r="AH92" i="5" s="1"/>
  <c r="AI83" i="5"/>
  <c r="AI84" i="5" s="1"/>
  <c r="AI85" i="5" s="1"/>
  <c r="AI86" i="5" s="1"/>
  <c r="AH83" i="5"/>
  <c r="AH84" i="5" s="1"/>
  <c r="AH85" i="5" s="1"/>
  <c r="AH86" i="5" s="1"/>
  <c r="AI73" i="5"/>
  <c r="AI74" i="5" s="1"/>
  <c r="AI75" i="5" s="1"/>
  <c r="AH73" i="5"/>
  <c r="AH74" i="5" s="1"/>
  <c r="AH75" i="5" s="1"/>
  <c r="AI64" i="5"/>
  <c r="AI65" i="5" s="1"/>
  <c r="AI66" i="5" s="1"/>
  <c r="AH64" i="5"/>
  <c r="AH65" i="5" s="1"/>
  <c r="AH66" i="5" s="1"/>
  <c r="AI61" i="5"/>
  <c r="AI62" i="5" s="1"/>
  <c r="AI63" i="5" s="1"/>
  <c r="AH61" i="5"/>
  <c r="AH62" i="5" s="1"/>
  <c r="AH63" i="5" s="1"/>
  <c r="AI58" i="5"/>
  <c r="AI59" i="5" s="1"/>
  <c r="AI60" i="5" s="1"/>
  <c r="AH58" i="5"/>
  <c r="AH59" i="5" s="1"/>
  <c r="AH60" i="5" s="1"/>
  <c r="AI52" i="5"/>
  <c r="AI53" i="5" s="1"/>
  <c r="AI54" i="5" s="1"/>
  <c r="AH52" i="5"/>
  <c r="AH53" i="5" s="1"/>
  <c r="AH54" i="5" s="1"/>
  <c r="AI48" i="5"/>
  <c r="AI49" i="5" s="1"/>
  <c r="AI50" i="5" s="1"/>
  <c r="AI51" i="5" s="1"/>
  <c r="AH48" i="5"/>
  <c r="AH49" i="5" s="1"/>
  <c r="AH50" i="5" s="1"/>
  <c r="AH51" i="5" s="1"/>
  <c r="AI45" i="5"/>
  <c r="AI46" i="5" s="1"/>
  <c r="AI47" i="5" s="1"/>
  <c r="AH45" i="5"/>
  <c r="AH46" i="5" s="1"/>
  <c r="AH47" i="5" s="1"/>
  <c r="AI43" i="5"/>
  <c r="AI44" i="5" s="1"/>
  <c r="AH43" i="5"/>
  <c r="AH44" i="5" s="1"/>
  <c r="AI40" i="5"/>
  <c r="AI41" i="5" s="1"/>
  <c r="AI42" i="5" s="1"/>
  <c r="AH40" i="5"/>
  <c r="AH41" i="5" s="1"/>
  <c r="AH42" i="5" s="1"/>
  <c r="AI35" i="5"/>
  <c r="AI36" i="5" s="1"/>
  <c r="AI37" i="5" s="1"/>
  <c r="AH35" i="5"/>
  <c r="AH36" i="5" s="1"/>
  <c r="AH37" i="5" s="1"/>
  <c r="AI33" i="5"/>
  <c r="AI34" i="5" s="1"/>
  <c r="AH33" i="5"/>
  <c r="AH34" i="5" s="1"/>
  <c r="AI30" i="5"/>
  <c r="AI31" i="5" s="1"/>
  <c r="AI32" i="5" s="1"/>
  <c r="AH30" i="5"/>
  <c r="AH31" i="5" s="1"/>
  <c r="AH32" i="5" s="1"/>
  <c r="AI27" i="5"/>
  <c r="AI28" i="5" s="1"/>
  <c r="AI29" i="5" s="1"/>
  <c r="AH27" i="5"/>
  <c r="AH28" i="5" s="1"/>
  <c r="AH29" i="5" s="1"/>
  <c r="AI24" i="5"/>
  <c r="AI25" i="5" s="1"/>
  <c r="AI26" i="5" s="1"/>
  <c r="AH24" i="5"/>
  <c r="AH25" i="5" s="1"/>
  <c r="AH26" i="5" s="1"/>
  <c r="AI18" i="5"/>
  <c r="AI19" i="5" s="1"/>
  <c r="AI20" i="5" s="1"/>
  <c r="AH18" i="5"/>
  <c r="AH19" i="5" s="1"/>
  <c r="AH20" i="5" s="1"/>
  <c r="AI16" i="5"/>
  <c r="AI17" i="5" s="1"/>
  <c r="AH16" i="5"/>
  <c r="AH17" i="5" s="1"/>
  <c r="AI14" i="5"/>
  <c r="AI15" i="5" s="1"/>
  <c r="AH14" i="5"/>
  <c r="AH15" i="5" s="1"/>
  <c r="AI11" i="5"/>
  <c r="AI12" i="5" s="1"/>
  <c r="AI13" i="5" s="1"/>
  <c r="AH11" i="5"/>
  <c r="AH12" i="5" s="1"/>
  <c r="AH13" i="5" s="1"/>
  <c r="AI8" i="5"/>
  <c r="AI9" i="5" s="1"/>
  <c r="AI10" i="5" s="1"/>
  <c r="AH8" i="5"/>
  <c r="AH9" i="5" s="1"/>
  <c r="AH10" i="5" s="1"/>
  <c r="R87" i="5"/>
  <c r="AI120" i="5"/>
  <c r="AI121" i="5" s="1"/>
  <c r="AI122" i="5" s="1"/>
  <c r="AH120" i="5"/>
  <c r="AH121" i="5" s="1"/>
  <c r="AH122" i="5" s="1"/>
  <c r="AI117" i="5"/>
  <c r="AI118" i="5" s="1"/>
  <c r="AI119" i="5" s="1"/>
  <c r="AH117" i="5"/>
  <c r="AH118" i="5" s="1"/>
  <c r="AH119" i="5" s="1"/>
  <c r="AI105" i="5"/>
  <c r="AI106" i="5" s="1"/>
  <c r="AI107" i="5" s="1"/>
  <c r="AI108" i="5" s="1"/>
  <c r="AH105" i="5"/>
  <c r="AH106" i="5" s="1"/>
  <c r="AH107" i="5" s="1"/>
  <c r="AH108" i="5" s="1"/>
  <c r="AI87" i="5"/>
  <c r="AI88" i="5" s="1"/>
  <c r="AI89" i="5" s="1"/>
  <c r="AH87" i="5"/>
  <c r="AH88" i="5" s="1"/>
  <c r="AH89" i="5" s="1"/>
  <c r="AI78" i="5"/>
  <c r="AH78" i="5"/>
  <c r="AI76" i="5"/>
  <c r="AI77" i="5" s="1"/>
  <c r="AH76" i="5"/>
  <c r="AH77" i="5" s="1"/>
  <c r="AI70" i="5"/>
  <c r="AI71" i="5" s="1"/>
  <c r="AI72" i="5" s="1"/>
  <c r="AH70" i="5"/>
  <c r="AH71" i="5" s="1"/>
  <c r="AH72" i="5" s="1"/>
  <c r="AI67" i="5"/>
  <c r="AI68" i="5" s="1"/>
  <c r="AI69" i="5" s="1"/>
  <c r="AH67" i="5"/>
  <c r="AH68" i="5" s="1"/>
  <c r="AH69" i="5" s="1"/>
  <c r="AI55" i="5"/>
  <c r="AI56" i="5" s="1"/>
  <c r="AI57" i="5" s="1"/>
  <c r="AH55" i="5"/>
  <c r="AH56" i="5" s="1"/>
  <c r="AH57" i="5" s="1"/>
  <c r="AI38" i="5"/>
  <c r="AI39" i="5" s="1"/>
  <c r="AH38" i="5"/>
  <c r="AH39" i="5" s="1"/>
  <c r="AI21" i="5"/>
  <c r="AI22" i="5" s="1"/>
  <c r="AI23" i="5" s="1"/>
  <c r="AH21" i="5"/>
  <c r="AH22" i="5" s="1"/>
  <c r="AH23" i="5" s="1"/>
  <c r="AI5" i="5"/>
  <c r="AH5" i="5"/>
  <c r="AH6" i="5" s="1"/>
  <c r="R54" i="5"/>
  <c r="S54" i="5" s="1"/>
  <c r="U52" i="5" s="1"/>
  <c r="R91" i="5"/>
  <c r="S91" i="5" s="1"/>
  <c r="R60" i="5"/>
  <c r="S60" i="5" s="1"/>
  <c r="U58" i="5" s="1"/>
  <c r="R58" i="5"/>
  <c r="R32" i="5"/>
  <c r="S32" i="5" s="1"/>
  <c r="U30" i="5" s="1"/>
  <c r="R30" i="5"/>
  <c r="S30" i="5" s="1"/>
  <c r="T30" i="5" s="1"/>
  <c r="K30" i="5"/>
  <c r="R11" i="5"/>
  <c r="R78" i="5"/>
  <c r="AI6" i="5" l="1"/>
  <c r="AI7" i="5" s="1"/>
  <c r="AH7" i="5"/>
  <c r="AH79" i="5"/>
  <c r="AH80" i="5" s="1"/>
  <c r="AH81" i="5" s="1"/>
  <c r="AH82" i="5" s="1"/>
  <c r="AI79" i="5"/>
  <c r="AI80" i="5" s="1"/>
  <c r="AI81" i="5" s="1"/>
  <c r="AI82" i="5" s="1"/>
  <c r="V30" i="5"/>
  <c r="F12" i="8" l="1"/>
  <c r="F11" i="8"/>
  <c r="F10" i="8"/>
  <c r="F9" i="8"/>
  <c r="F8" i="8"/>
  <c r="F7" i="8"/>
  <c r="F6" i="8"/>
  <c r="P20" i="7"/>
  <c r="P21" i="7" s="1"/>
  <c r="D13" i="8" l="1"/>
  <c r="K58" i="5" l="1"/>
  <c r="R125" i="5" l="1"/>
  <c r="S125" i="5" s="1"/>
  <c r="R123" i="5"/>
  <c r="S123" i="5" s="1"/>
  <c r="T123" i="5" s="1"/>
  <c r="K123" i="5"/>
  <c r="R122" i="5"/>
  <c r="S122" i="5" s="1"/>
  <c r="R120" i="5"/>
  <c r="S120" i="5" s="1"/>
  <c r="T120" i="5" s="1"/>
  <c r="K120" i="5"/>
  <c r="U120" i="5" l="1"/>
  <c r="V120" i="5" s="1"/>
  <c r="U123" i="5"/>
  <c r="V123" i="5" s="1"/>
  <c r="R119" i="5"/>
  <c r="S119" i="5" s="1"/>
  <c r="U117" i="5" s="1"/>
  <c r="R117" i="5"/>
  <c r="S117" i="5" s="1"/>
  <c r="T117" i="5" s="1"/>
  <c r="K117" i="5"/>
  <c r="R116" i="5"/>
  <c r="S116" i="5" s="1"/>
  <c r="U113" i="5" s="1"/>
  <c r="R113" i="5"/>
  <c r="S113" i="5" s="1"/>
  <c r="T113" i="5" s="1"/>
  <c r="K113" i="5"/>
  <c r="R112" i="5"/>
  <c r="S112" i="5" s="1"/>
  <c r="U109" i="5" s="1"/>
  <c r="R109" i="5"/>
  <c r="S109" i="5" s="1"/>
  <c r="T109" i="5" s="1"/>
  <c r="K109" i="5"/>
  <c r="R108" i="5"/>
  <c r="S108" i="5" s="1"/>
  <c r="U105" i="5" s="1"/>
  <c r="R105" i="5"/>
  <c r="S105" i="5" s="1"/>
  <c r="T105" i="5" s="1"/>
  <c r="K105" i="5"/>
  <c r="R104" i="5"/>
  <c r="S104" i="5" s="1"/>
  <c r="U101" i="5" s="1"/>
  <c r="R101" i="5"/>
  <c r="S101" i="5" s="1"/>
  <c r="T101" i="5" s="1"/>
  <c r="K101" i="5"/>
  <c r="R100" i="5"/>
  <c r="S100" i="5" s="1"/>
  <c r="U96" i="5" s="1"/>
  <c r="R96" i="5"/>
  <c r="S96" i="5" s="1"/>
  <c r="T96" i="5" s="1"/>
  <c r="K96" i="5"/>
  <c r="R57" i="5"/>
  <c r="S57" i="5" s="1"/>
  <c r="U55" i="5" s="1"/>
  <c r="R55" i="5"/>
  <c r="S55" i="5" s="1"/>
  <c r="T55" i="5" s="1"/>
  <c r="K55" i="5"/>
  <c r="R52" i="5"/>
  <c r="S52" i="5" s="1"/>
  <c r="T52" i="5" s="1"/>
  <c r="K52" i="5"/>
  <c r="R42" i="5"/>
  <c r="S42" i="5" s="1"/>
  <c r="U40" i="5" s="1"/>
  <c r="R40" i="5"/>
  <c r="S40" i="5" s="1"/>
  <c r="T40" i="5" s="1"/>
  <c r="K40" i="5"/>
  <c r="R39" i="5"/>
  <c r="S39" i="5" s="1"/>
  <c r="U38" i="5" s="1"/>
  <c r="R38" i="5"/>
  <c r="S38" i="5" s="1"/>
  <c r="T38" i="5" s="1"/>
  <c r="K38" i="5"/>
  <c r="R37" i="5"/>
  <c r="S37" i="5" s="1"/>
  <c r="U35" i="5" s="1"/>
  <c r="R35" i="5"/>
  <c r="S35" i="5" s="1"/>
  <c r="T35" i="5" s="1"/>
  <c r="K35" i="5"/>
  <c r="R34" i="5"/>
  <c r="S34" i="5" s="1"/>
  <c r="U33" i="5" s="1"/>
  <c r="R33" i="5"/>
  <c r="S33" i="5" s="1"/>
  <c r="T33" i="5" s="1"/>
  <c r="K33" i="5"/>
  <c r="R26" i="5"/>
  <c r="S26" i="5" s="1"/>
  <c r="U24" i="5" s="1"/>
  <c r="R24" i="5"/>
  <c r="S24" i="5" s="1"/>
  <c r="T24" i="5" s="1"/>
  <c r="K24" i="5"/>
  <c r="R86" i="5"/>
  <c r="S86" i="5" s="1"/>
  <c r="U83" i="5" s="1"/>
  <c r="R83" i="5"/>
  <c r="S83" i="5" s="1"/>
  <c r="K83" i="5"/>
  <c r="R82" i="5"/>
  <c r="S82" i="5" s="1"/>
  <c r="U78" i="5" s="1"/>
  <c r="S78" i="5"/>
  <c r="T78" i="5" s="1"/>
  <c r="K78" i="5"/>
  <c r="R77" i="5"/>
  <c r="S77" i="5" s="1"/>
  <c r="U76" i="5" s="1"/>
  <c r="R76" i="5"/>
  <c r="S76" i="5" s="1"/>
  <c r="T76" i="5" s="1"/>
  <c r="K76" i="5"/>
  <c r="R75" i="5"/>
  <c r="S75" i="5" s="1"/>
  <c r="U73" i="5" s="1"/>
  <c r="R73" i="5"/>
  <c r="S73" i="5" s="1"/>
  <c r="T73" i="5" s="1"/>
  <c r="K73" i="5"/>
  <c r="R72" i="5"/>
  <c r="S72" i="5" s="1"/>
  <c r="U70" i="5" s="1"/>
  <c r="R70" i="5"/>
  <c r="S70" i="5" s="1"/>
  <c r="T70" i="5" s="1"/>
  <c r="K70" i="5"/>
  <c r="R69" i="5"/>
  <c r="S69" i="5" s="1"/>
  <c r="U67" i="5" s="1"/>
  <c r="R67" i="5"/>
  <c r="S67" i="5" s="1"/>
  <c r="T67" i="5" s="1"/>
  <c r="K67" i="5"/>
  <c r="R66" i="5"/>
  <c r="S66" i="5" s="1"/>
  <c r="U64" i="5" s="1"/>
  <c r="R64" i="5"/>
  <c r="S64" i="5" s="1"/>
  <c r="T64" i="5" s="1"/>
  <c r="K64" i="5"/>
  <c r="R63" i="5"/>
  <c r="S63" i="5" s="1"/>
  <c r="U61" i="5" s="1"/>
  <c r="R61" i="5"/>
  <c r="S61" i="5" s="1"/>
  <c r="T61" i="5" s="1"/>
  <c r="K61" i="5"/>
  <c r="R51" i="5"/>
  <c r="S51" i="5" s="1"/>
  <c r="U48" i="5" s="1"/>
  <c r="R48" i="5"/>
  <c r="S48" i="5" s="1"/>
  <c r="T48" i="5" s="1"/>
  <c r="K48" i="5"/>
  <c r="R23" i="5"/>
  <c r="S23" i="5" s="1"/>
  <c r="U21" i="5" s="1"/>
  <c r="R21" i="5"/>
  <c r="S21" i="5" s="1"/>
  <c r="T21" i="5" s="1"/>
  <c r="K21" i="5"/>
  <c r="R20" i="5"/>
  <c r="S20" i="5" s="1"/>
  <c r="U18" i="5" s="1"/>
  <c r="R18" i="5"/>
  <c r="S18" i="5" s="1"/>
  <c r="T18" i="5" s="1"/>
  <c r="K18" i="5"/>
  <c r="R89" i="5"/>
  <c r="S89" i="5" s="1"/>
  <c r="U87" i="5" s="1"/>
  <c r="S87" i="5"/>
  <c r="T87" i="5" s="1"/>
  <c r="K87" i="5"/>
  <c r="R95" i="5"/>
  <c r="S95" i="5" s="1"/>
  <c r="U93" i="5" s="1"/>
  <c r="R93" i="5"/>
  <c r="S93" i="5" s="1"/>
  <c r="T93" i="5" s="1"/>
  <c r="K93" i="5"/>
  <c r="R92" i="5"/>
  <c r="S92" i="5" s="1"/>
  <c r="U90" i="5" s="1"/>
  <c r="R90" i="5"/>
  <c r="S90" i="5" s="1"/>
  <c r="T90" i="5" s="1"/>
  <c r="K90" i="5"/>
  <c r="R17" i="5"/>
  <c r="S17" i="5" s="1"/>
  <c r="U16" i="5" s="1"/>
  <c r="R16" i="5"/>
  <c r="S16" i="5" s="1"/>
  <c r="T16" i="5" s="1"/>
  <c r="K16" i="5"/>
  <c r="R15" i="5"/>
  <c r="S15" i="5" s="1"/>
  <c r="U14" i="5" s="1"/>
  <c r="R14" i="5"/>
  <c r="S14" i="5" s="1"/>
  <c r="T14" i="5" s="1"/>
  <c r="K14" i="5"/>
  <c r="R29" i="5"/>
  <c r="S29" i="5" s="1"/>
  <c r="U27" i="5" s="1"/>
  <c r="R27" i="5"/>
  <c r="S27" i="5" s="1"/>
  <c r="T27" i="5" s="1"/>
  <c r="K27" i="5"/>
  <c r="R10" i="5"/>
  <c r="S10" i="5" s="1"/>
  <c r="U8" i="5"/>
  <c r="R8" i="5"/>
  <c r="S8" i="5" s="1"/>
  <c r="T8" i="5" s="1"/>
  <c r="K8" i="5"/>
  <c r="R13" i="5"/>
  <c r="S13" i="5" s="1"/>
  <c r="U11" i="5" s="1"/>
  <c r="S11" i="5"/>
  <c r="T11" i="5" s="1"/>
  <c r="K11" i="5"/>
  <c r="R7" i="5"/>
  <c r="S7" i="5" s="1"/>
  <c r="U5" i="5" s="1"/>
  <c r="R5" i="5"/>
  <c r="S5" i="5" s="1"/>
  <c r="T5" i="5" s="1"/>
  <c r="K5" i="5"/>
  <c r="R47" i="5"/>
  <c r="S47" i="5" s="1"/>
  <c r="U45" i="5" s="1"/>
  <c r="R45" i="5"/>
  <c r="S45" i="5" s="1"/>
  <c r="T45" i="5" s="1"/>
  <c r="K45" i="5"/>
  <c r="R129" i="5"/>
  <c r="S129" i="5" s="1"/>
  <c r="U126" i="5" s="1"/>
  <c r="R126" i="5"/>
  <c r="S126" i="5" s="1"/>
  <c r="T126" i="5" s="1"/>
  <c r="K126" i="5"/>
  <c r="R44" i="5"/>
  <c r="S44" i="5" s="1"/>
  <c r="U43" i="5" s="1"/>
  <c r="R43" i="5"/>
  <c r="S43" i="5" s="1"/>
  <c r="T43" i="5" s="1"/>
  <c r="K43" i="5"/>
  <c r="S58" i="5"/>
  <c r="T58" i="5" s="1"/>
  <c r="V33" i="5" l="1"/>
  <c r="V38" i="5"/>
  <c r="V109" i="5"/>
  <c r="V8" i="5"/>
  <c r="V18" i="5"/>
  <c r="V40" i="5"/>
  <c r="V87" i="5"/>
  <c r="V113" i="5"/>
  <c r="V52" i="5"/>
  <c r="V64" i="5"/>
  <c r="V14" i="5"/>
  <c r="V43" i="5"/>
  <c r="V67" i="5"/>
  <c r="V58" i="5"/>
  <c r="V96" i="5"/>
  <c r="V70" i="5"/>
  <c r="V16" i="5"/>
  <c r="V73" i="5"/>
  <c r="V76" i="5"/>
  <c r="V24" i="5"/>
  <c r="V55" i="5"/>
  <c r="V101" i="5"/>
  <c r="V35" i="5"/>
  <c r="V126" i="5"/>
  <c r="V93" i="5"/>
  <c r="V21" i="5"/>
  <c r="V45" i="5"/>
  <c r="V78" i="5"/>
  <c r="T83" i="5"/>
  <c r="V90" i="5"/>
  <c r="V27" i="5"/>
  <c r="V61" i="5"/>
  <c r="V5" i="5"/>
  <c r="V48" i="5"/>
  <c r="V11" i="5"/>
  <c r="V117" i="5"/>
  <c r="V8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user</author>
  </authors>
  <commentList>
    <comment ref="I3" authorId="0" shapeId="0" xr:uid="{723A89AC-EB9E-4721-A06F-A3E1198A239A}">
      <text>
        <r>
          <rPr>
            <sz val="9"/>
            <color rgb="FF000000"/>
            <rFont val="Palatino Linotype"/>
            <family val="1"/>
          </rPr>
          <t>Es aquel al que se enfrenta una entidad en ausencia de acciones o controles de la dirección para modificar su probabilidad o impacto</t>
        </r>
      </text>
    </comment>
    <comment ref="T3" authorId="0" shapeId="0" xr:uid="{A3C8F1A1-4768-4A45-AD2F-54BFA3A144B8}">
      <text>
        <r>
          <rPr>
            <sz val="9"/>
            <color rgb="FF000000"/>
            <rFont val="Palatino Linotype"/>
            <family val="1"/>
          </rPr>
          <t xml:space="preserve">Nivel de riesgo que permanece luego de tomar sus correspondientes medidas de tratamiento y de la definición de controles </t>
        </r>
      </text>
    </comment>
    <comment ref="F4" authorId="0" shapeId="0" xr:uid="{8A0E4843-BE9C-40D4-B86A-9CC38B72FDB7}">
      <text>
        <r>
          <rPr>
            <sz val="9"/>
            <color rgb="FF000000"/>
            <rFont val="Palatino Linotype"/>
            <family val="1"/>
          </rPr>
          <t xml:space="preserve">Las preguntas clave para la identificación del riesgo son:
</t>
        </r>
        <r>
          <rPr>
            <sz val="9"/>
            <color rgb="FF000000"/>
            <rFont val="Palatino Linotype"/>
            <family val="1"/>
          </rPr>
          <t xml:space="preserve">¿Qué puede suceder? - ¿Cómo puede suceder? - ¿Cuándo puede suceder? - ¿Qué consecuencias tendría su materialización?
</t>
        </r>
        <r>
          <rPr>
            <sz val="9"/>
            <color rgb="FF000000"/>
            <rFont val="Palatino Linotype"/>
            <family val="1"/>
          </rPr>
          <t xml:space="preserve">
</t>
        </r>
        <r>
          <rPr>
            <sz val="9"/>
            <color rgb="FF000000"/>
            <rFont val="Palatino Linotype"/>
            <family val="1"/>
          </rPr>
          <t xml:space="preserve">En cuanto a los riesgos de corrupción, adicional a las preguntas clave, se deberá verificar la concurrencia de:
</t>
        </r>
        <r>
          <rPr>
            <sz val="9"/>
            <color rgb="FF000000"/>
            <rFont val="Palatino Linotype"/>
            <family val="1"/>
          </rPr>
          <t>Una acción o omisión - El uso del poder  - La desviación de la gestión de lo público - Para el beneficio privado</t>
        </r>
      </text>
    </comment>
    <comment ref="G4" authorId="0" shapeId="0" xr:uid="{C067F024-B9E6-4874-B32A-AD985FE54E23}">
      <text>
        <r>
          <rPr>
            <sz val="9"/>
            <color rgb="FF000000"/>
            <rFont val="Palatino Linotype"/>
            <family val="1"/>
          </rPr>
          <t xml:space="preserve">Medios, circunstancias, situaciones o agentes generadores del riesgo </t>
        </r>
      </text>
    </comment>
    <comment ref="H4" authorId="0" shapeId="0" xr:uid="{CDADAA90-0CA1-48B0-B551-511D36869563}">
      <text>
        <r>
          <rPr>
            <sz val="9"/>
            <color rgb="FF000000"/>
            <rFont val="Palatino Linotype"/>
            <family val="1"/>
          </rPr>
          <t xml:space="preserve">Efectos generados por la ocurrencia de un riesgo que afecta los objetivos de un proceso de la entidad. Pueden ser entre otros, una pérdida, un daño, un perjuicio, un detrimento </t>
        </r>
      </text>
    </comment>
    <comment ref="I4" authorId="0" shapeId="0" xr:uid="{297AF4AF-AB9B-4138-9D2D-1442CC074ADE}">
      <text>
        <r>
          <rPr>
            <sz val="9"/>
            <color rgb="FF000000"/>
            <rFont val="Palatino Linotype"/>
            <family val="1"/>
          </rPr>
          <t xml:space="preserve">Oportunidad de ocurrencia de un riesgo. Se mide según la frecuencia (número de veces en que se ha presentado el riesgo en un período determinado) o por la factibilidad (factores internos o externos que pueden determinar que el riesgo se presente) </t>
        </r>
      </text>
    </comment>
    <comment ref="J4" authorId="0" shapeId="0" xr:uid="{4D96004C-95F2-462B-AA94-17FC3F4D9194}">
      <text>
        <r>
          <rPr>
            <sz val="9"/>
            <color rgb="FF000000"/>
            <rFont val="Palatino Linotype"/>
            <family val="1"/>
          </rPr>
          <t xml:space="preserve">Consecuencias o efectos que puede generar la materialización del riesgo en la entidad </t>
        </r>
      </text>
    </comment>
    <comment ref="L4" authorId="0" shapeId="0" xr:uid="{12C99639-5AC1-41B0-A72F-5A08E2E97803}">
      <text>
        <r>
          <rPr>
            <sz val="9"/>
            <color rgb="FF000000"/>
            <rFont val="Palatino Linotype"/>
            <family val="1"/>
          </rPr>
          <t xml:space="preserve">EVITAR: se abandonan las actividades que dan lugar al riesgo, es decir, no iniciar o no continuar con la actualidad que lo origina.
</t>
        </r>
        <r>
          <rPr>
            <sz val="9"/>
            <color rgb="FF000000"/>
            <rFont val="Palatino Linotype"/>
            <family val="1"/>
          </rPr>
          <t xml:space="preserve">REDUCIR: se adoptan medidas para reducir la probabilidad o el impacto del riesgo o ambos. 
</t>
        </r>
        <r>
          <rPr>
            <sz val="9"/>
            <color rgb="FF000000"/>
            <rFont val="Palatino Linotype"/>
            <family val="1"/>
          </rPr>
          <t xml:space="preserve">COMPARTIR O TRANSFERIR: se reduce la probabilidad o el impacto del riesgo transfiriendo o compartiendo una parte de este.
</t>
        </r>
        <r>
          <rPr>
            <sz val="9"/>
            <color rgb="FF000000"/>
            <rFont val="Palatino Linotype"/>
            <family val="1"/>
          </rPr>
          <t>ACEPTAR: no se adopta ninguna medida que afecte la probabilidad o el impacto del riesgo (excepto para los riesgos de corrupción pues en este caso ninguno podrá ser aceptado)</t>
        </r>
      </text>
    </comment>
    <comment ref="M4" authorId="0" shapeId="0" xr:uid="{F1032C78-AD5D-4348-8B6F-3B7DEA9B63D6}">
      <text>
        <r>
          <rPr>
            <sz val="9"/>
            <color rgb="FF000000"/>
            <rFont val="Palatino Linotype"/>
            <family val="1"/>
          </rPr>
          <t xml:space="preserve">Prevención: previenen la ocurrencia del riesgo, es decir, podrían estar asociados a las causas
</t>
        </r>
        <r>
          <rPr>
            <sz val="9"/>
            <color rgb="FF000000"/>
            <rFont val="Palatino Linotype"/>
            <family val="1"/>
          </rPr>
          <t xml:space="preserve">
</t>
        </r>
        <r>
          <rPr>
            <sz val="9"/>
            <color rgb="FF000000"/>
            <rFont val="Palatino Linotype"/>
            <family val="1"/>
          </rPr>
          <t>Mitigación: mitigan el impacto o consecuencia de la materialización, es decir, podrían estar asociados a las consecuencias</t>
        </r>
      </text>
    </comment>
    <comment ref="W4" authorId="0" shapeId="0" xr:uid="{F098E2A6-FCF4-4C1A-8F65-E8DA373551DA}">
      <text>
        <r>
          <rPr>
            <sz val="9"/>
            <color rgb="FF000000"/>
            <rFont val="Palatino Linotype"/>
            <family val="1"/>
          </rPr>
          <t>EVITAR: se abandonan las actividades que dan lugar al riesgo, es decir, no iniciar o no continuar con la actualidad que lo origina.
REDUCIR: se adoptan medidas para reducir la probabilidad o el impacto del riesgo o ambos. 
COMPARTIR O TRANSFERIR: se reduce la probabilidad o el impacto del riesgo transfiriendo o compartiendo una parte de este.
ACEPTAR: no se adopta ninguna medida que afecte la probabilidad o el impacto del riesgo (excepto para los riesgos de corrupción pues en este caso ninguno podrá ser aceptado)</t>
        </r>
      </text>
    </comment>
    <comment ref="P80" authorId="1" shapeId="0" xr:uid="{CD1A22C8-C786-47DA-9171-8EA71EAAC40B}">
      <text>
        <r>
          <rPr>
            <b/>
            <sz val="9"/>
            <color indexed="81"/>
            <rFont val="Tahoma"/>
            <family val="2"/>
          </rPr>
          <t>user:</t>
        </r>
        <r>
          <rPr>
            <sz val="9"/>
            <color indexed="81"/>
            <rFont val="Tahoma"/>
            <family val="2"/>
          </rPr>
          <t xml:space="preserve">
Se ajusta el entregable del plan de acción, esta solicitud ya había sido escalada a la Subdirección de Fortalecimiento.</t>
        </r>
      </text>
    </comment>
  </commentList>
</comments>
</file>

<file path=xl/sharedStrings.xml><?xml version="1.0" encoding="utf-8"?>
<sst xmlns="http://schemas.openxmlformats.org/spreadsheetml/2006/main" count="2808" uniqueCount="1075">
  <si>
    <t>PROCESO2</t>
  </si>
  <si>
    <t>(Todas)</t>
  </si>
  <si>
    <t>Estado de la acción</t>
  </si>
  <si>
    <t>(Varios elementos)</t>
  </si>
  <si>
    <t>Cuenta de CATEGORIAS DE PLANES DE ACCIÓN</t>
  </si>
  <si>
    <t>Etiquetas de columna</t>
  </si>
  <si>
    <t>Etiquetas de fila</t>
  </si>
  <si>
    <t>Bajo</t>
  </si>
  <si>
    <t>Moderado</t>
  </si>
  <si>
    <t>Alto</t>
  </si>
  <si>
    <t>Extremo</t>
  </si>
  <si>
    <t>Total general</t>
  </si>
  <si>
    <t>Conforme al monitoreo realizado por el proceso y las evidencias enviadas se observa que se han realizado actividades preparativas relacionadas al cumplimiento de la acción propuesta, la cual se encuentra dentro de los términos  de cumplimiento y se espera para el siguiente cuatrimestre evidenciar las actividades propias de la acción propuesta</t>
  </si>
  <si>
    <t>Conforme al monitoreo realizado por el proceso y las evidencias enviadas se observa que se han realizado las actividades relacionadas al acción propuesta, sin embargo no se evidencia el cumplimiento de esta</t>
  </si>
  <si>
    <t>Conforme al monitoreo realizado por el proceso y las evidencias enviadas se observa que se han realizado las actividades relacionadas al cumplimiento de la acción propuesta.</t>
  </si>
  <si>
    <t>Conforme al monitoreo realizado por el proceso y las evidencias enviadas, se observa que aun no se han iniciado las actividades relacionadas al cumplimiento de la acción propuesta , sin embargo , se encuentra dentro de los términos para iniciarlas en los próximos seguimientos</t>
  </si>
  <si>
    <t>Conforme al monitoreo realizado por el proceso y las evidencias enviadas, se observa que no se han ejecutado actividades relacionadas al cumplimiento de la acción, por lo tanto se alerta al líder del proceso para su ejecución inmediata</t>
  </si>
  <si>
    <t>INSTRUCCIONES PARA DILIGENCIAR LA MATRIZ DE RIESGOS INSTITUCIONAL DE LA JURISDICCIÓN ESPECIAL PARA LA PAZ</t>
  </si>
  <si>
    <t>NOTA: Para la aplicación de este instrumento tenga en cuenta lo dispuesto en el documento Política de Administración del Riesgo de la Jurisdicción Especial para la Paz.</t>
  </si>
  <si>
    <t>Campo</t>
  </si>
  <si>
    <t>Instrucción</t>
  </si>
  <si>
    <t>Concepto</t>
  </si>
  <si>
    <t>Ejemplo</t>
  </si>
  <si>
    <t>Nr.</t>
  </si>
  <si>
    <t>Consecutivo</t>
  </si>
  <si>
    <t>Númeración consecutiva para la identificación del riesgo.</t>
  </si>
  <si>
    <t>Proceso</t>
  </si>
  <si>
    <t>Seleccionar de la lista desplegada</t>
  </si>
  <si>
    <t>Procesos misionales, de relacionamiento, de gestión y de evaluación y control</t>
  </si>
  <si>
    <t>Administración de bienes y servicios</t>
  </si>
  <si>
    <t>Objetivo del Proceso</t>
  </si>
  <si>
    <t>Registrar el objetivo del proceso conforme a la caracterización de este</t>
  </si>
  <si>
    <t>Intensión y finalidad del proceso seleccionado.</t>
  </si>
  <si>
    <t>Administrar, proveer y mantener los recursos necesarios para la prestación de los servicios de infraestructura física, inventarios, gestión logística, servicios generales y seguridad física e integridad del personal de la Jurisdicción Especial para la Paz (JEP), en procura de la eficiencia y eficacia en la utilización de los mismos.</t>
  </si>
  <si>
    <t>Líder del Proceso</t>
  </si>
  <si>
    <t>Registrar el lider del proceso conforme a la caracterización de este</t>
  </si>
  <si>
    <t>Responsable del proceso seleccionado.</t>
  </si>
  <si>
    <t>Subdirector (a) de Recursos Físicos e Infraestructura</t>
  </si>
  <si>
    <t>Clasificación del Riesgo</t>
  </si>
  <si>
    <r>
      <t xml:space="preserve">Tipo y subtipo de riesgo según las definiciones contenidas en la Política de Administración del riesgo de la JEP
</t>
    </r>
    <r>
      <rPr>
        <b/>
        <sz val="11"/>
        <color rgb="FF000000"/>
        <rFont val="Calibri"/>
        <family val="2"/>
      </rPr>
      <t xml:space="preserve">Riesgos de gestión: </t>
    </r>
    <r>
      <rPr>
        <sz val="11"/>
        <color rgb="FF000000"/>
        <rFont val="Calibri"/>
        <family val="2"/>
      </rPr>
      <t xml:space="preserve">eventos que tienen un impacto sobre el logro o cumplimiento de los objetivos de los procesos de la entidad.
</t>
    </r>
    <r>
      <rPr>
        <b/>
        <sz val="11"/>
        <color rgb="FF000000"/>
        <rFont val="Calibri"/>
        <family val="2"/>
      </rPr>
      <t>Riesgos de corrupción:</t>
    </r>
    <r>
      <rPr>
        <sz val="11"/>
        <color rgb="FF000000"/>
        <rFont val="Calibri"/>
        <family val="2"/>
      </rPr>
      <t xml:space="preserve"> eventos en que, por acción u omisión, se use indebidamente el poder, para desviar la gestión de lo público hacia un beneficio privado, lesionando los intereses de la entidad y, en consecuencia, del Estado.</t>
    </r>
  </si>
  <si>
    <t>Gestión</t>
  </si>
  <si>
    <t>Descripción del Riesgo</t>
  </si>
  <si>
    <t>Diligenciar</t>
  </si>
  <si>
    <t>Evento que tendrá un impacto sobre los objetivos de la entidad, pudiendo entorpecer el desarrollo de sus funciones. Inserte filas adicionales en caso de requerirlo. Al insertar el nuevo riesgo asegúrese de copiar las totalidad de las filas formuladas y combinadas.</t>
  </si>
  <si>
    <t>Inoportunidad en la adquisición de los bienes y servicios requeridos por la entidad</t>
  </si>
  <si>
    <t>Causas</t>
  </si>
  <si>
    <t>Medios, circunstancias, situaciones o agentes generadores del riesgo. Inserte filas adicionales en caso de requerirlo. Al insertar la fila hágalo debajo de la primera causa para no alterar el cálculo del promedio.</t>
  </si>
  <si>
    <t>Insuficiente capacitación del personal de contratos</t>
  </si>
  <si>
    <t>Consecuencias</t>
  </si>
  <si>
    <t>Efectos generados por la ocurrencia de un riesgo que afecta los objetivos de un proceso de la entidad. Pueden ser entre otros, una pérdida, un daño, un perjuicio, un detrimento.</t>
  </si>
  <si>
    <t>Incumplimiento en la entrega de bienes y servicios</t>
  </si>
  <si>
    <t>Riesgo Inherente</t>
  </si>
  <si>
    <t>Probabilidad</t>
  </si>
  <si>
    <r>
      <t xml:space="preserve">Valoración de la oportunidad de ocurrencia de un riesgo en ausencia de controles, la cual arroja el riesgo inherente. Se mide según la frecuencia (número de veces en que se ha presentado el riesgo en un período determinado) o por la factibilidad (factores internos o externos que pueden determinar que el riesgo se presente). Para determinar el valor utilice la tabla de criterios de probabilidad ubicada en la hoja </t>
    </r>
    <r>
      <rPr>
        <b/>
        <sz val="11"/>
        <color rgb="FF000000"/>
        <rFont val="Calibri"/>
        <family val="2"/>
      </rPr>
      <t>"Criterios probabilidad impacto"</t>
    </r>
    <r>
      <rPr>
        <sz val="11"/>
        <color rgb="FF000000"/>
        <rFont val="Calibri"/>
        <family val="2"/>
      </rPr>
      <t>.</t>
    </r>
  </si>
  <si>
    <t>Impacto</t>
  </si>
  <si>
    <r>
      <t xml:space="preserve">Valoración de las consecuencias o efectos que puede generar la materialización del riesgo en la entidad en ausencia de controles, la cual arroja el riesgo inherente. Para determinar el valor utilice la tabla de criterios de impacto (para riesgos de gestión o para riesgos de corrupción según sea el caso) ubicada en la hoja </t>
    </r>
    <r>
      <rPr>
        <b/>
        <sz val="11"/>
        <color rgb="FF000000"/>
        <rFont val="Calibri"/>
        <family val="2"/>
      </rPr>
      <t>"Criterios probabilidad impacto"</t>
    </r>
    <r>
      <rPr>
        <sz val="11"/>
        <color rgb="FF000000"/>
        <rFont val="Calibri"/>
        <family val="2"/>
      </rPr>
      <t>.</t>
    </r>
  </si>
  <si>
    <t>Nivel de riesgo inherente</t>
  </si>
  <si>
    <t>No modificar - Celda formulada</t>
  </si>
  <si>
    <r>
      <t xml:space="preserve">Zona de ubicación del riesgo en el mapa de calor tras la valoración de probabilidad e impacto. La referencia de se encuentra ubicada en la hoja </t>
    </r>
    <r>
      <rPr>
        <b/>
        <sz val="11"/>
        <color rgb="FF000000"/>
        <rFont val="Calibri"/>
        <family val="2"/>
      </rPr>
      <t>"Nivel de riesgo"</t>
    </r>
    <r>
      <rPr>
        <sz val="11"/>
        <color rgb="FF000000"/>
        <rFont val="Calibri"/>
        <family val="2"/>
      </rPr>
      <t>.</t>
    </r>
  </si>
  <si>
    <t>Tratamiento del riesgo</t>
  </si>
  <si>
    <t>Respuestas para dar manejo al riesgo: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</si>
  <si>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Reducir</t>
  </si>
  <si>
    <t>Tipo de control</t>
  </si>
  <si>
    <t>Categorización de las acciones o controles:
Prevención: previenen la ocurrencia del riesgo, es decir, podrían estar asociados a las causas.
Mitigación: mitigan el impacto o consecuencia de la materialización, es decir, podrían estar asociados a las consecuencias.</t>
  </si>
  <si>
    <t>Prevención</t>
  </si>
  <si>
    <t>Control Existente</t>
  </si>
  <si>
    <t>Acción de Control</t>
  </si>
  <si>
    <t xml:space="preserve">Acciones que prevengan la ocurrencia del riesgo, detecten su materialización o mitiguen el impacto o consecuencias del mismo. </t>
  </si>
  <si>
    <t>Esquema de capacitación en protocolos y procedimientos de contratación para la adquisición de bienes y servicios</t>
  </si>
  <si>
    <t>Evaluación de controles</t>
  </si>
  <si>
    <r>
      <t xml:space="preserve">Calificación
Controles de </t>
    </r>
    <r>
      <rPr>
        <b/>
        <sz val="11"/>
        <color rgb="FF1E4E79"/>
        <rFont val="Calibri (Cuerpo)_x0000_"/>
      </rPr>
      <t>prevención</t>
    </r>
  </si>
  <si>
    <r>
      <t xml:space="preserve">Evaluación de la calidad o efectividad de los controles de prevención. Para determinar la calificación de los controles de prevención utilice la tabla de evaluación de los controles de riesgos ubicada en la hoja </t>
    </r>
    <r>
      <rPr>
        <b/>
        <sz val="11"/>
        <color rgb="FF000000"/>
        <rFont val="Calibri"/>
        <family val="2"/>
      </rPr>
      <t>"Evaluación controles"</t>
    </r>
    <r>
      <rPr>
        <sz val="11"/>
        <color rgb="FF000000"/>
        <rFont val="Calibri"/>
        <family val="2"/>
      </rPr>
      <t>. Recuerde evaluar cada uno de los controles propuestos por separado.
En caso de que alguna causa de las identificadas no cuente con un control, inserte una fila en blanco y otorgue una valoración de "0".</t>
    </r>
  </si>
  <si>
    <r>
      <t xml:space="preserve">Calificación
Controles de </t>
    </r>
    <r>
      <rPr>
        <b/>
        <sz val="11"/>
        <color rgb="FF7F6000"/>
        <rFont val="Calibri (Cuerpo)_x0000_"/>
      </rPr>
      <t>mitigación</t>
    </r>
  </si>
  <si>
    <t>Evaluación de la calidad o efectividad de los controles de prevención. Para determinar la calificación de los controles de mitigación utilice la tabla de evaluación de los controles de riesgos ubicada en la hoja "Evaluación controles". Recuerde evaluar cada uno de los controles propuestos por separado.
En caso de que alguna causa de las identificadas no cuente con un control, inserte una fila en blanco y otorgue una valoración de "0".</t>
  </si>
  <si>
    <r>
      <t xml:space="preserve">Promedio solidez Controles de </t>
    </r>
    <r>
      <rPr>
        <b/>
        <sz val="11"/>
        <color rgb="FF1E4E79"/>
        <rFont val="Calibri (Cuerpo)_x0000_"/>
      </rPr>
      <t>prevención</t>
    </r>
  </si>
  <si>
    <t>Evaluación promedio del conjunto de controles de prevención. Asegúrese de que la celda esté tomando todas las celdas correspondientes a la calificación de controles de prevención.</t>
  </si>
  <si>
    <r>
      <t xml:space="preserve">Promedio solidez Controles de </t>
    </r>
    <r>
      <rPr>
        <b/>
        <sz val="11"/>
        <color rgb="FF7F6000"/>
        <rFont val="Calibri (Cuerpo)_x0000_"/>
      </rPr>
      <t>mitigación</t>
    </r>
  </si>
  <si>
    <t>Evaluación promedio del conjunto de controles de mitigación. Asegúrese de que la celda esté tomando todas las celdas correspondientes a la calificación de controles de mitigación.</t>
  </si>
  <si>
    <r>
      <t xml:space="preserve">Nivel a disminuir  </t>
    </r>
    <r>
      <rPr>
        <b/>
        <sz val="11"/>
        <color rgb="FF1E4E79"/>
        <rFont val="Calibri (Cuerpo)_x0000_"/>
      </rPr>
      <t>Probabilidad</t>
    </r>
  </si>
  <si>
    <t>Número de niveles a disminuir en la probabilidad según el promedio de solidez de los controles de prevención.</t>
  </si>
  <si>
    <t>0</t>
  </si>
  <si>
    <r>
      <t xml:space="preserve">Nivel a disminuir </t>
    </r>
    <r>
      <rPr>
        <b/>
        <sz val="11"/>
        <color rgb="FF7F6000"/>
        <rFont val="Calibri (Cuerpo)_x0000_"/>
      </rPr>
      <t>Impacto</t>
    </r>
  </si>
  <si>
    <t>Número de niveles a disminuir en el impacto según el promedio de solidez de los controles de mitigación.</t>
  </si>
  <si>
    <t xml:space="preserve">Riesgo Residual </t>
  </si>
  <si>
    <t>Nueva valoración de la probabilidad tras tener en cuenta la solidez de los controles de prevención, la cual arroja el riesgo residual.</t>
  </si>
  <si>
    <t>Nueva valoración del impacto tras tener en cuenta la solidez de los controles de mitigación, la cual arroja el riesgo residual.</t>
  </si>
  <si>
    <t>Nivel de riesgo residual</t>
  </si>
  <si>
    <t>Respuestas para dar manejo al riesgo tras la valoración del riesgo residual: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</si>
  <si>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 xml:space="preserve">Plan de Acción
(Acciones de mejoramiento de controles o Actividades de control) </t>
  </si>
  <si>
    <t>Acciones de mejoramiento de controles o nuevas actividades de control.</t>
  </si>
  <si>
    <t xml:space="preserve">Realizar convenios con entidades educativas para capacitar al personal de contratos. </t>
  </si>
  <si>
    <t>Fecha de Inicio 
(DD/MM/AAAA)</t>
  </si>
  <si>
    <t>Fecha de inicio de la acción en formato día, mes y año.</t>
  </si>
  <si>
    <t>Fecha de terminación (DD/MM/AAAA)</t>
  </si>
  <si>
    <t>Fecha de terminación de la acción en formato día, mes y año.</t>
  </si>
  <si>
    <t>Entregable</t>
  </si>
  <si>
    <t>Producto, evidencia o resultado de la ejecución de la acción.</t>
  </si>
  <si>
    <t>Convenios firmados</t>
  </si>
  <si>
    <t>Periodo Seguimiento</t>
  </si>
  <si>
    <t>Periodicidad para realizar seguimiento al cumplimiento de la acción.</t>
  </si>
  <si>
    <t>Trimestralmente de 01/01/2020 al 31/10/2020</t>
  </si>
  <si>
    <t>Responsable</t>
  </si>
  <si>
    <t>Encargado de la ejecucción de la acción.</t>
  </si>
  <si>
    <t>Andrea Novoa</t>
  </si>
  <si>
    <t>Matriz de riesgos de gestión de la Jurisdicción Especial para la Paz</t>
  </si>
  <si>
    <t>Enero 2021</t>
  </si>
  <si>
    <t>Riesgo</t>
  </si>
  <si>
    <t>Plan de acción</t>
  </si>
  <si>
    <t>COLUMNAS PARA FILTRAR</t>
  </si>
  <si>
    <t>MONITOREO SEGUNDO CUATRIMESTRE 2021 - PROCESOS</t>
  </si>
  <si>
    <t>SEGUIMIENTO SEGUNDO CUATRIMESTRE 2021 - SUBDIRECCIÓN DE FORTALECIMIENTO INSTITUCIONAL</t>
  </si>
  <si>
    <t>EVALUACION SEGUNDO CUATRIMESTRE 2021 - SUBDIRECCIÓN DE CONTROL INTERNO</t>
  </si>
  <si>
    <t>MONITOREO TERCER CUATRIMESTRE 2021 - PROCESOS</t>
  </si>
  <si>
    <t>SEGUIMIENTO TERCER CUATRIMESTRE 2021 - SUBDIRECCIÓN DE FORTALECIMIENTO INSTITUCIONAL</t>
  </si>
  <si>
    <t>EVALUACION TERCER CUATRIMESTRE 2021 -SUBDIRECCIÓN DE CONTROL INTERNO</t>
  </si>
  <si>
    <t>Clasificación del riesgo</t>
  </si>
  <si>
    <t>Control existente</t>
  </si>
  <si>
    <t>Periodicidad</t>
  </si>
  <si>
    <t>Soporte</t>
  </si>
  <si>
    <t>Calificación Controles de prevención y mitigación</t>
  </si>
  <si>
    <t>Promedio solidez Controles de prevención y mitigación</t>
  </si>
  <si>
    <t>Nivel a disminuir
Probabilidad
Impacto</t>
  </si>
  <si>
    <t xml:space="preserve">Plan de Acción
(Acciones de mejoramiento de controles o nuevas actividades de control) </t>
  </si>
  <si>
    <r>
      <t>Fecha de inicio</t>
    </r>
    <r>
      <rPr>
        <b/>
        <sz val="8"/>
        <rFont val="Palatino Linotype"/>
        <family val="1"/>
      </rPr>
      <t xml:space="preserve"> (dd/mm/aaaa)</t>
    </r>
  </si>
  <si>
    <r>
      <t>Fecha de terminación</t>
    </r>
    <r>
      <rPr>
        <b/>
        <sz val="8"/>
        <rFont val="Palatino Linotype"/>
        <family val="1"/>
      </rPr>
      <t xml:space="preserve"> (dd/mm/aaaa)</t>
    </r>
  </si>
  <si>
    <t>Proceso Participantes</t>
  </si>
  <si>
    <t>PROCESO</t>
  </si>
  <si>
    <t>No. RIESGO</t>
  </si>
  <si>
    <t>Monitoreo a controles primer cuatrimestre 2021</t>
  </si>
  <si>
    <t>Monitoreo a planes de acción primer cuatrimestre 2021</t>
  </si>
  <si>
    <t>Resultado del seguimiento a controles - primer cuatrimestre de 2021</t>
  </si>
  <si>
    <t>Resultado del seguimiento a planes de acción - primer cuatrimestre de 2021</t>
  </si>
  <si>
    <t>Evaluación de controles primer cuatrimestre 2021</t>
  </si>
  <si>
    <t>Evaluación actividades plan de acción primer cuatrimestre 2021</t>
  </si>
  <si>
    <t>Estado</t>
  </si>
  <si>
    <t>Monitoreo a controles segundo cuatrimestre 2021</t>
  </si>
  <si>
    <t>Monitoreo a planes de acción segundo cuatrimestre 2021</t>
  </si>
  <si>
    <t>Resultado del seguimiento a controles - segundo cuatrimestre de 2021</t>
  </si>
  <si>
    <t>Resultado del seguimiento a planes de acción - segundo cuatrimestre de 2021</t>
  </si>
  <si>
    <t>Evaluación de controles segundo cuatrimestre 2021</t>
  </si>
  <si>
    <t>Evaluación actividades plan de acción segundo cuatrimestre 2021</t>
  </si>
  <si>
    <t>Monitoreo a controles</t>
  </si>
  <si>
    <t>Monitoreo mes de septiembre 2021</t>
  </si>
  <si>
    <t xml:space="preserve">Resultado del seguimiento a controles - tercer cuatrimestre de 2021 </t>
  </si>
  <si>
    <t xml:space="preserve">Resultado del seguimiento a planes de acción - tercer cuatrimestre de 2021 </t>
  </si>
  <si>
    <t>Evaluación de controles tercer cuatrimestre 2021</t>
  </si>
  <si>
    <t>Evaluación actividades plan de acción tercer cuatrimestre 2021</t>
  </si>
  <si>
    <t>1G</t>
  </si>
  <si>
    <t>Direccionamiento estratégico y planeación</t>
  </si>
  <si>
    <t>Definir y formular los lineamientos estratégicos institucionales; así como evaluar y hacer seguimiento a los planes, programas y proyectos orientados al logro de los objetivos de la Jurisdicción Especial para la Paz (JEP).</t>
  </si>
  <si>
    <t>Subdirector (a) de Planeación</t>
  </si>
  <si>
    <t>Posible divergencia entre unidades, órganos o dependencias en el desarrollo del direccionamiento estratégico institucional.</t>
  </si>
  <si>
    <t xml:space="preserve">
Debilidades en la consolidación de la cultura organizacional</t>
  </si>
  <si>
    <t>1. Impacto reputacional.
2. Incumplimiento en los términos legales para la planeación institucional.</t>
  </si>
  <si>
    <t xml:space="preserve">
Ejecutar actividades que fortalezcan la cultura organizacional en materia de direccionamiento y planeación. (Responsable: Profesional Especializado y Profesional de Gestión)</t>
  </si>
  <si>
    <t>Cuando se requiera</t>
  </si>
  <si>
    <t>Comunicaciones para la difusión o listado de asistencia a las actividades  en materia de direccionamiento o planeación e insumos  socializados cuando sea el caso (por demanda de manera virtual o presencial)</t>
  </si>
  <si>
    <t>Aceptar</t>
  </si>
  <si>
    <t>Durante el primer cuatrimestre de 2021 la Subdirección de Planeación, ejecutó actividades  que fortalecen el Direccionamiento Estratégico y la Planeación, con el siguiente detalle: 
i) Sesión inducción y repaso Plani  (11 de marzo de 2021); Evidencia en carpetas compartidas del Riesgo G1/Control 1:  "Soporte 1.1" 
ii)Capacitación Cargue de evidencias POA 2020 a plataforma (12 de marzo de 2021); Evidencia en carpetas compartidas del Riesgo G1/Control 1:  "Soporte  1.1" 
iii)  Sesión Plani – SeRVR (17 de marzo de 2021); Evidencia en carpetas compartidas del Riesgo G1 /   Control 1:  "Soporte 1.1" 
iv) Socialización interna en la Subdirección de Planeación del Modelo Dinámico de Sistemas SE (MDS) por parte de la Universidad de los Andes (19 de marzo de 2021); Evidencia en carpetas compartidas del Riesgo G1/Control 1:  "Soporte  1.2" .  
v) Actividades en materia de estadística: 
   -Revisión de estadísticas relativas con las victimas acreditadas  y orientación en los lineamientos para la calidad y producción de estadísticas para el despacho del Caso N°04 de la SRVR (26 de enero de 2021); Evidencia en carpetas compartidas del Riesgo G1/Control 1:  "Soporte 1.3" 
  -Ajuste y pautas para el manejo de hojas de cálculo de acuerdo al Anexo N° 02 de la Resolución 3631 de 2019. (01 de marzo de 2021); Evidencia en carpetas compartidas del Riesgo G1/Control 1:  "Soporte 1.4" y 
  -Continuación con el Ajuste y pautas para el manejo de hojas de cálculo de acuerdo al Anexo N° 02 de la Resolución 3631 de 2019. ( 25 de marzo de 2021); Evidencia en carpetas compartidas del Riesgo G1/Control 1:  "Soporte 1.5"</t>
  </si>
  <si>
    <t xml:space="preserve">Conforme al monitoreo realizado por el proceso y las evidencias cargadas en el one drive , se denota ejecución del presente control, toda vez que ejecutaron actividades en pro del fortalecimiento de la cultura organizacional enfocada en el direccionamiento esstratégico y la planeación, así:  i) sesión inducción y repaso Plani  (11 de marzo de 2021), evidencia en carpetas compartidas del Riesgo G1/Control 1:  "Soporte 1.1"; ii) capacitación cargue de evidencias POA 2020 a plataforma (12 de marzo de 2021), evidencia en carpetas compartidas del Riesgo G1/Control 1:  "Soporte  1.1"; iii)  sesión Plani – SeRVR (17 de marzo de 2021), evidencia en carpetas compartidas del Riesgo G1 /   Control 1:  "Soporte 1.1"; iv) socialización interna en la Subdirección de Planeación del Modelo Dinámico de Sistemas SE (MDS) por parte de la Universidad de los Andes (19 de marzo de 2021), evidencia en carpetas compartidas del Riesgo G1/Control 1:  "Soporte  1.2"; y v) actividades en materia de estadística tales como,  revisión de estadísticas relativas con las victimas acreditadas  y orientación en los lineamientos para la calidad y producción de estadísticas para el despacho del Caso N°04 de la SRVR (26 de enero de 2021), ajuste y pautas para el manejo de hojas de cálculo de acuerdo al Anexo N° 02 de la Resolución 3631 de 2019. (01 de marzo de 2021) y continuación con el Ajuste y pautas para el manejo de hojas de cálculo de acuerdo al Anexo N° 02 de la Resolución 3631 de 2019. ( 25 de marzo de 2021). 
Se recomienda al proceso continuar con las acciones tendientes a seguir fortaleciendo la cultura organizacional en materia del direccionamiento estratégico y la planeación. </t>
  </si>
  <si>
    <t xml:space="preserve">
Debilidades en la articulación entre las unidades, órganos o dependencias de la JEP producto de toma de decisiones en múltiples niveles y actores de la Entidad</t>
  </si>
  <si>
    <t xml:space="preserve">Proponer o emitir lineamientos o instrumentos que desarrollen el proceso de direccionamiento estratégico y la planeación institucional. (Responsable: Subdirector de Planeación)
</t>
  </si>
  <si>
    <t xml:space="preserve">
Lineamientos o instrumentos propuestos o  emitidos</t>
  </si>
  <si>
    <t>Durante el primer cuatrimestre de 2021 la Subdirección de Planeación, ejecutó una actividad que fortalece el Direccionamiento Estratégico y la Planeación, con el siguiente detalle: "PAUTAS PARA EL MONITOREO Y SEGUIMIENTO TRIMESTRAL DEL PLAN OPERATIVO DE ACCIÓN ANUAL (POA) Y DEL PLAN ANTICORRUPCIÓN Y DE ATENCIÓN AL CIUDADANO (PAAC) 2021"  (12 de marzo de 2021); Evidencia en carpetas compartidas del Riesgo G1/Control 2:  "Soporte 1.6"</t>
  </si>
  <si>
    <t xml:space="preserve">Conforme al monitoreo realizado por el proceso y las evidencias cargadas en el one drive , se denota ejecución del presente control, toda vez que el proceso el 12 de marzo de 2021 emitió documento con las "Pautas para el monitoreo y seguimiento trimestral del Plan operativo de acción anual"y del  "Plan anticorrupción y de antención al ciudadano" tal como se evidencia en el soporte presentado  ( Riesgo G1/Control 2:  "Soporte 1.6"), documento que propende por el fortalecimiento y desarrollo del direccionamiento estratégico y la planeación.
Se recomienda al proceso continuar con las acciones tendientes a seguir fortaleciendo el desarrollo del direccionamiento estratégico y la planeación. </t>
  </si>
  <si>
    <t>Mitigación</t>
  </si>
  <si>
    <t>No existe control actual</t>
  </si>
  <si>
    <t>2G</t>
  </si>
  <si>
    <t xml:space="preserve">
Posibles ejecución presupuestal baja de los recursos asignados a los proyectos de inversión</t>
  </si>
  <si>
    <t>Inadecuada planeación financiera y contractual en las dependencias (origen de la necesidad)</t>
  </si>
  <si>
    <t>1. Impacto reputacional
2. Disminución, recorte o aplazamientos en
la apropiación o asignación presupuestal por parte del Gobierno Nacional
3. Dificultades en el cumplimiento de los objetivos institucionales y compromisos institucionales con los titulares de derechos.</t>
  </si>
  <si>
    <t>Realizar seguimiento a la ejecución de los recursos de inversión plasmados en el  Plan Anual de Adquisiciones (Responsable: Asesor I y Técnico III)</t>
  </si>
  <si>
    <t>Mensual</t>
  </si>
  <si>
    <t xml:space="preserve">Matriz de Excel con reporte SIIF mensual de ejecución de los proyectos de inversión.
</t>
  </si>
  <si>
    <t>Durante el primer cuatrimestre de 2021 la Subdirección de Planeación, ejecutó actividades que impulsan la ejecución de inversión para la vigencia 2021, con el siguiente detalle: "Matriz de Excel con reporte SIIF mensual de ejecución de los proyectos de inversión"  (abril de 2021); Evidencia en carpetas compartidas del Riesgo G2/Control 2:  "Soporte 2.1"</t>
  </si>
  <si>
    <t>Conforme al monitoreo realizado por el proceso y las evidencias cargadas en el one drive, se denota la ejecución del presente control, toda vez que durante el primer cuatrimestre el proceso realizó  seguimiento  a la ejecución de los recursos de inversión para la vigencia 2021, tal como se evidencia en la  "Matriz de Excel con reporte SIIF mensual de ejecución de los proyectos de inversión", para los meses de enero, febrero, marzo y abril. 
Se recomienda al proceso continuar el seguimiento mensual de los recursos de inversión, plasmados en el Plan Anual de Adquisiciones (PAA)</t>
  </si>
  <si>
    <t>Debilidades en el seguimiento a la ejecución de los proyectos de inversión</t>
  </si>
  <si>
    <t>Elaborar y presentar reportes de ejecución en el Comité Directivo. (Responsable: Asesor I)</t>
  </si>
  <si>
    <t xml:space="preserve">
Reportes de ejecución en Comité Directivo.</t>
  </si>
  <si>
    <t>Durante el primer cuatrimestre de 2021 la Subdirección de Planeación, ejecutó actividades que impulsan la ejecución de inversión para la vigencia 2021, con el siguiente detalle: presentaciones de seguimiento a la acumulada del presupuesto 2021 (inversión) - en PDF 4 archivos con presentación para SE de la ejecución  meses de enero - 2.2, febrero  - Soporte 2.3 y marzo  - Soporte 2.4; Evidencias en carpetas compartidas del Riesgo G2/Control 2</t>
  </si>
  <si>
    <t>Conforme al monitoreo realizado por el proceso y las evidencias cargadas en el one drive, se denota la ejecución del presente control, toda vez que durante el primer cuatrimestre de 2021 la Subdirección de Planeación, presentó reportes de seguimiento al acumulado  del presupuesto 2021 (inversión), a la Secretaría Ejecutiva (SE), así:  cuatro (4) archivos PDF que contienen la  presentación para la SE de la ejecución  "meses de enero - 2.2, febrero  - Soporte 2.3 y marzo  - Soporte 2.4"; evidencias que se encuentran en la carpeta compartidas del riesgo G2/control 2.
Se recomienda al proceso continuar con los reportes del seguimiento del presupuesto 2021 (inversión).</t>
  </si>
  <si>
    <t>3G</t>
  </si>
  <si>
    <t xml:space="preserve">
Posible incumplimiento en la formulación y seguimiento de los proyectos de inversión</t>
  </si>
  <si>
    <t>Debilidades en el conocimiento, apropiación y aplicación de los lineamientos técnicos y metodológicos del SUIFP-SPI</t>
  </si>
  <si>
    <t>1. Impacto reputacional
2. Limitado acceso a recursos públicos de
inversión.
3. Retardo en el cumplimiento de las metas establecidas.
4. Sobre carga en el proceso de direccionamiento estratégico y la Subdirección de Planeación por deficiencias en los equipos de gerencia de los proyectos en cuanto a la formulación y seguimiento.
5. Procesos sancionatorios</t>
  </si>
  <si>
    <t>Ejecutar actividades que fortalezcan el conocimiento de los lineamientos técnicos y metodológicos del SUIFP-SPI. (Responsable: Subdirector de Planeación y Profesional Especializado)</t>
  </si>
  <si>
    <t xml:space="preserve">Comunicaciones para la difusión o listado de asistencia a las actividades  </t>
  </si>
  <si>
    <t>Durante el primer cuatrimestre de la vigencia no se han realizado actividades para fortalecer el conocimiento del SUIFP-SPI. 
Cuando sea necesario se realizarán y reportarán en los monitoreas respectivos.</t>
  </si>
  <si>
    <t>Conforme al monitoreo realizado por el proceso, el mismo informa que durante el primer cuatrimestre de la vigencia no se ha requerido la realización de actividades para fortalecer el conocimiento en el  SUIFP-SPI
y que cuando sea necesario se realizarán y reportarán en los monitoreos respectivos.
Se recomienda al proceso, cuando sea requerido, reportar la realización de actividades enfocadas en el fortalecimiento de los conocimientos en el SUIFP-SPI</t>
  </si>
  <si>
    <t>Realizar seguimiento al  SPI. (Responsable: Técnico III)</t>
  </si>
  <si>
    <t>Trimestral</t>
  </si>
  <si>
    <t xml:space="preserve">
Informe consolidado del seguimiento al SPI 
</t>
  </si>
  <si>
    <t>Durante el primer cuatrimestre de 2021 la Subdirección de Planeación, realizó el: " Informe consolidado del seguimiento al SPI- primer trimestre 2021" (abril de 2021); Evidencia en carpetas compartidas del Riesgo G3/Control 2:  "Soporte 3.1"</t>
  </si>
  <si>
    <t>Conforme al monitoreo realizado por el proceso, se denota la ejecución del presente control, toda vez que durante el primer cuatrimestre de 2021 la Subdirección de Planeación, realizó " Informe consolidado del seguimiento al SPI- primer trimestre 2021", tal como se envidencia en el soporte  (G3/Control 2:  "Soporte 3.1").
Se recomienda al proceso continuar con el seguimiento y reporte del SPI de forma trismestral.</t>
  </si>
  <si>
    <t>4G</t>
  </si>
  <si>
    <t>Gestión de calidad</t>
  </si>
  <si>
    <t>Liderar la administración del sistema de gestión de la calidad, la administración de riesgos y la gestión de indicadores que propicie en la Jurisdicción Especial para la Paz (JEP) la mejora continua; en aras del cumplimiento de la misión institucional.</t>
  </si>
  <si>
    <t>Subdirector (a) de Fortalecimiento Institucional</t>
  </si>
  <si>
    <t xml:space="preserve">
Posible incumplimiento en lo establecido en la Política para la administración de riesgos de la JEP  </t>
  </si>
  <si>
    <t xml:space="preserve">
Debilidades en la apropiación de los lineamientos para la administración de riesgos de la JEP </t>
  </si>
  <si>
    <t>1.Posible materialización de riesgos
2.Impacto reputacional
3.Procesos sancionatorios</t>
  </si>
  <si>
    <t>Realizar seguimiento a la ejecución de controles y planes de acción. (Reponsable: Asesor III, Profesionales de la SFI)</t>
  </si>
  <si>
    <t xml:space="preserve">
Cuatrimestral</t>
  </si>
  <si>
    <t xml:space="preserve">
*Correo a los lideres de los procesos con la solicitud de reporte de monitoreo 
*Matriz de seguimiento a los riesgos de gestión</t>
  </si>
  <si>
    <t>* Se realizó el monitoreo de los riesgos para el III cuatrimestre 2020
* Se realizaron mesas de trabajo con los diferentes procesos de la JEP con el fín de actualizar la matriz de riesgos de gestión de los procesos del SGC
* Se emitió solicitud a los procesos para monitoreo a los controles y planes de acción de los riesgos de gestión el 29 de abril, para continuar con la realización de seguimiento por parte de la SFI y entregar el resultado a la SCI con fecha 14 de mayo.
Soportes:
- Matriz de monitoreo de los riesgos de gestion III cuatrimestre 2020
- Matriz para el monitoreo a los riesgos de gestión I Cuatrimestre 2021
- Correo de aprobación por parte de los lideres de proceso sobre ajustes a los riesgos de gestión
- Correo de Solicitud de monitoreo de riesgos de gestion I Cuatrimestre 2021</t>
  </si>
  <si>
    <t>N/A</t>
  </si>
  <si>
    <t>Conforme al monitoreo realizado por el proceso  se denota que se ha ejecutado el control exitente  encontrandose evidencias en el drive establecido para tal fin como son:
 -Matriz de riesgos de gestion 2021 que contiene riesgos, controles y plan de accion actualizados para la vigencia.
-Asi mismo, se encuentra la solicitud de monitoreo para la realización del primer seguimiento a riesgos de gestión I cuatrimestre 2021 el cual fue enviado el dia 29 de abril de 2021
-Por otro lado, se evidencia correo de conclusiones  y aprobación sobre los ajustes de los riesgos de gestion por parte de cada proceso ( 24 correos aprobación)
Recomendaciones al proceso : El proceso ha realizado las actividades relacionadas con el cumplimiento del control propuesto</t>
  </si>
  <si>
    <t>5G</t>
  </si>
  <si>
    <t xml:space="preserve">
Posible incumplimiento en la medición  de indicadores de gestión</t>
  </si>
  <si>
    <t>Debilidad en la apropiación de la metodología para la gestión de indicadores</t>
  </si>
  <si>
    <t>1.Toma de decisiones erradas
2. Impacto reputacional</t>
  </si>
  <si>
    <t xml:space="preserve">
Realizar seguimiento a la medición de los indicadores de gestión  (Reponsable: Asesor III, Profesionales de la SFI)</t>
  </si>
  <si>
    <t xml:space="preserve">
*Correo a los lideres de los procesos con la solicitud de la medición de los indicadores de gestión
*Matriz de seguimiento a los indicadores de gestión</t>
  </si>
  <si>
    <t xml:space="preserve">* Se realizaron mesas de trabajo con los diferentes procesos de la JEP con el fín de actualizar los indicadores de los procesos del SGC
* Se emitió solicitud a los procesos para monitoreo a los indicadores de proceso el dia 5 de abril de 2021 para continuar con la realización de seguimiento por parte de la SFI
* Se entregó matriz de seguimiento sobre los indicadores de proceso I trimestre el 16 de abril a la SCI
Soporte:
- Correos de aprobación por parte de los lideres de procesos sobre los indicadores 2021
- Correo de solicitud de monitoreo de los indicadores a los diferentes procesos
- Matriz de indicadores con el seguimiento a los indicadores de proceso  para el I trimestre 2021 </t>
  </si>
  <si>
    <t>Conforme al monitoreo realizado por el proceso y las evidencias cargadas en el one drive,se denota la ejecución del control  del riesgo a travez de las siguientes evidencias:
- Correo de conclusiones  y aprobación sobre los ajustes de los indicadores  por parte del lider de cada proceso ( 21 correos aprobación)
 - Correo de solicitud de monitoreo del 5 de abril del 2021 para la realización del primer seguimiento a los indicadores de proceso I trimestre 2021
- Correo de envío de la matriz con el respectivo monitoreo y  seguimiento a los indicadores el 16 de abril del 2021 a la Subdirección de Control Interno
Recomendaciones al proceso : El proceso ha realizado las actividades relacionadas con el cumplimiento del control propuesto
-</t>
  </si>
  <si>
    <t>6G</t>
  </si>
  <si>
    <t>Gestión del conocimiento e innovación</t>
  </si>
  <si>
    <t>Promover los procesos de creación y circulación de conocimiento de la Jurisdicción Especial para la Paz (JEP), así como el fortalecimiento de las capacidades del talento humano, para apoyar el derecho de las víctimas a la justicia, el derecho a la verdad de la sociedad en general, el derecho de los comparecientes a la seguridad jurídica y aportar al logro de una paz estable y duradera.</t>
  </si>
  <si>
    <t xml:space="preserve">
Posible incumplimiento del Plan de Capacitación </t>
  </si>
  <si>
    <t xml:space="preserve">
Debilidades en la planeación del cronograma de las actividades de capacitación programadas</t>
  </si>
  <si>
    <t>1. Falta de credibilidad en el proceso de capacitación
2. Deserción en las actividades programadas en el Plan de Capacitación
3. Desgaste administrativo</t>
  </si>
  <si>
    <t xml:space="preserve">
Definir de manera conjunta con los participantes o dependencias interesadas las posibles capacitaciones, contenidos, fechas y horarios para el desarrollo del Plan de capacitación. (Responsable: Subdirector de Fortalecimiento Institucional y Profesional Experto)</t>
  </si>
  <si>
    <t>Anual</t>
  </si>
  <si>
    <t>*Comunicaciones o actas con las dependencias para el levantamiento de información sobre las posibles capacitaciones (horarios, fechas,  duración de las sesiones, actividades de preferencia entre otras)
*Tabulación de los resultados de la encuesta a los participantes en las capacitaciones 
*Matriz de necesidades de formación</t>
  </si>
  <si>
    <t xml:space="preserve">En el primer trimestre de 2021, la Subdirección de Fortalecimiento Institucional solicitó a los lideres el reporte de los requerimientos de formación . Una vez recibida la información, se consolidó la matriz en excel que recoge las necesidades de formación de capacitación  para 2021 .
Soporte: matriz de necesidades de formación de capacitación </t>
  </si>
  <si>
    <t>Conforme al monitoreo realizado por el proceso y las evidencias cargadas en el one drive, se denota que se ha ejecutado el control existente al encontrar en el drive establecido para tal fin  la matriz de necesidades de formación en donde se señalan : tematicas internas a capacitar, intensidad horaria y mes de programación aproximada.</t>
  </si>
  <si>
    <t>Baja pertinencia de las actividades programadas en el Plan de capacitación</t>
  </si>
  <si>
    <t>Realizar evaluación del Plan Anual de Capacitación. (Responsable: Profesional Experto)</t>
  </si>
  <si>
    <t>Informe de evaluación del plan de capacitación</t>
  </si>
  <si>
    <t>Para el mes de enero del 2021 se entregó el informe final de evaluación del plan anual de capacitacion 2020. La evaluación del Plan anual de capacitacion 2021 se entregará para el mes de enero del 2022
Soporte: Informe de evaluación plan de capacitacion 2020</t>
  </si>
  <si>
    <t>Conforme al monitoreo realizado por el proceso y las evidencias cargadas en el one drive,  se denota que se ha ejecutado el control propuesto evidenciando el informe de evaluación del plan de capacitacion 2020. En este informe se encuentran los resultados de las capacitaciones realizadas asi como la calificacion de las evaluaciones realizadas a las actividades de capacitacion para dicha vigencia. Se entiende segun la periodicidad del control que el Plan de Capacitación aprobado para el 2021 se evaluará con corte a 31 de diciembre de 2021 y el resultado se presentará en enero del 2022.</t>
  </si>
  <si>
    <t>7G</t>
  </si>
  <si>
    <t>Posible incumplimiento del Plan de pedagogía</t>
  </si>
  <si>
    <t xml:space="preserve">
Debilidades en la apropiación de la Estrategia pedagógica de la JEP
</t>
  </si>
  <si>
    <t xml:space="preserve">1. Impacto reputacional
2. Ineficiencia en el manejo de los recursos
</t>
  </si>
  <si>
    <t>Realizar actividades de socialización de la Estrategia pedagógica de la JEP</t>
  </si>
  <si>
    <t>Listados de asistencia a las socializaciones o videos</t>
  </si>
  <si>
    <t xml:space="preserve">
Implementar seguimiento a las actividades de pedagogía por medio de indicadores</t>
  </si>
  <si>
    <t xml:space="preserve">Reporte con la medición de las actividades pedagógicas </t>
  </si>
  <si>
    <t xml:space="preserve">Gestión del conocimiento 
</t>
  </si>
  <si>
    <t xml:space="preserve">En Comité de gestión desarrollado el dia 30 de abril se aprobó por parte de los miembros,  el plan de pedagogia 2021 por tal razon las actividades de pedagogia se iniciarán posterior a esto y las evidencias  se anexarán en el proximo monitoreo. Cabe resaltar que el acta de comité de Gestión en la que consta la aprobación solo se obtendra hasta el proximo comité de Gestión
Soporte: Plan de Pedagogia 2021 </t>
  </si>
  <si>
    <t xml:space="preserve">Debido a que el plan de pedagogia 2021 solo fue aprobado el pasado 30 de abril, las actividades se iniciaran posterior a esto y las evidencias  se anexarán en el proximo monitoreo. Cabe resaltar que el acta de comité de Gestión en la que consta la aprobación solo se obtendra hasta el proximo comité de Gestión
Soporte: Plan de Pedagogia 2021 </t>
  </si>
  <si>
    <t xml:space="preserve">Conforme al monitoreo realizado por el proceso y las evidencias cargadas en el one drive, se denota que se ha ejecutado el control existente con la presentación y aprobación del Plan de Pedagogía 2021 al Comité de gestión desarrollado el 30 de abril de 2021.   el acta de comité de gestión firmada se anexará para el próximo seguimiento según lo informado por el proceso.
En el OneDrive se encuentra como evidencia la presentación del Plan de Pedagogía 2021 realizada al Comité de Gestión.
Por otro lado,  no se ha iniciado la ejecución del plan de acción toda vez que a la fecha solo se conseguido la aprobación del Plan de pedagogía 2021 y su seguimiento a través de indicadores se iniciará próximamente
Se recomienda al proceso una vez iniciadas las actividades establecidas en el Plan de pedagogía realizar seguimiento con base en los indicadores de medición.  </t>
  </si>
  <si>
    <t>Debilidades en la articulación de las acciones pedagógicas que desarrollan las distintas áreas</t>
  </si>
  <si>
    <t>Realizar seguimiento a actividades de formación. (Responsable: Profesional de Gestión II)</t>
  </si>
  <si>
    <t>Matriz de seguimiento a actividades de formación</t>
  </si>
  <si>
    <t xml:space="preserve">En Comité de gestión desarrollado el día 30 de abril se aprobó por parte de los miembros,  el plan de pedagogía 2021 por tal razón las actividades de pedagogía se iniciarán posterior a esto y las evidencias  se anexarán en el próximo monitoreo. Cabe resaltar que el acta de comité de Gestión en la que consta la aprobación solo se obtendrá hasta el próximo comité de Gestión
Soporte: Plan de Pedagogía 2021 </t>
  </si>
  <si>
    <t>Conforme al monitoreo realizado por el proceso y las evidencias cargadas en el one drive, se denota que no se ha iniciado con la ejecución del control exitente  dado que  la aprobación del Plan de Pedagogía 2021 solo se logró hasta el  30 de abril de 2021 por parte del Comité de gestión.
Se recomienda al proceso realizar el seguimiento a las actividades establecidas en el Plan de pedagogía una vez se inicie con la implementación del mismo.</t>
  </si>
  <si>
    <t>8G</t>
  </si>
  <si>
    <t>Gobierno y gestión de las tecnologías</t>
  </si>
  <si>
    <t>Definir y gestionar la arquitectura y estrategia de Tecnologías de la Información, TI, de la Jurisdicción Especial para la Paz (JEP), orientada a la administración de los datos, los sistemas de información, la infraestructura de TI y la seguridad de la información de la entidad; con el fin de facilitar el logro de los objetivos institucionales a través de la tecnología.</t>
  </si>
  <si>
    <t>Director (a) de Tecnologías de la Información</t>
  </si>
  <si>
    <t xml:space="preserve">
Posible implementación de soluciones tecnológicas que no cubran las necesidades de la entidad
</t>
  </si>
  <si>
    <t xml:space="preserve">
Debilidades en la identificación de necesidades por parte de los procesos </t>
  </si>
  <si>
    <t xml:space="preserve">
1. Detrimento patrimonial
2. Procesos sancionatorios
3. Impacto reputacional
4. Afectación en la operación de la entidad y el servicio a los usuarios</t>
  </si>
  <si>
    <t>Validar las necesidades de los procesos por medio de mesas técnicas. (Responsable: Profesional experto)</t>
  </si>
  <si>
    <t>Actas de mesa técnica</t>
  </si>
  <si>
    <t>1. Durante el I Cuatrimestre 2021, se ha venido realizando el levantamiento de requerimientos de la herramienta del Régimen de condicionalidad, a través de la participación de la DTI  como apoyo técnico en las mesas invitadas por la Comisión Régimen de Condicionalidad, donde asisten delegados de cada Sala y Sección, delegados de la Secretaría Ejecutiva, delegados del GRAI, delegados de la  DTI, y delegados de otros equipos de trabajo que impactan o se ven impactados por el desarrollo de la herramienta sobre el régimen de condicionalidad. 
Para esta labor se  realizaron 3 mesas centrales , tal como se evidencia en las actas presentadas en el Onedrive. (Riesgo-8G/Control1/Régimen de condicionalidad) y se generaron por parte de los despachos 9 historias de usuario con el acompañamiento de la DTI (Riesgo-8G/Control1/Régimen de condicionalidad/historias de usuario)
2. Por otra parte, se realizó el levantamiento de requerimientos para la versión 1 del formulario web  PQRSDF para persona mayor,  solicitado por el Departamento de Atención al Ciudadano,  con la participación del proveedor de Conti, en coordinación con la Subdirección de Comunicaciones en lo relativo al diseño y los insumos institucionales como audios y redacción de los textos para cada sección del formulario. Se realizaron 3 mesas técnicas principales para el refinamiento de los requerimientos contenidos en la solicitud inicial, tal como se evidencia en las actas presentadas en OneDrive. (Riesgo-8G/Control1/</t>
  </si>
  <si>
    <t xml:space="preserve">Conforme al monitoreo presentado por el proceso y las evidencias cargadas en el one drive, se denota la ejecución del control, a partir de mesas tecnicas de trabajo para la validación de necesidades de los sistemas de información de dos (2) soluciones tecnológicas que se van a implementar durante la vigencia, así: 
*Herramienta régimen de condicionalidad: para esta labor se realizaron tres (3) mesas centrales , tal como se evidencia en las actas presentadas en el Onedrive. (Riesgo-8G/Control1/Régimen de condicionalidad) y se generaron por parte de los despachos 9 historias de usuario con el acompañamiento de la DTI (Riesgo-8G/Control1/Régimen de condicionalidad/historias de usuario)
*Versión 1 del formulario web  PQRSDF para persona mayor: se realizaron 3 mesas técnicas principales para el refinamiento de los requerimientos contenidos en la solicitud inicial, tal como se evidencia en las actas presentadas en OneDrive. (Riesgo-8G/Control1/.
Se recomienda al proceso continuar con las acciones tendientes a la ejecución del presente control enfocado en la realización de mesas tecnicas para validar las necesidades de soluciones tecnológicas a implementar. 
</t>
  </si>
  <si>
    <t xml:space="preserve">
Debilidades en la formulación y seguimiento en la implementación de proyectos 
</t>
  </si>
  <si>
    <t>Validar la implementación de los requerimientos por medio de pruebas técnicas y de usuario final. (Responsable: Profesional experto)</t>
  </si>
  <si>
    <t>Informe de resultado de pruebas técnicas y de usuario final o actas de recibo a satisfacción</t>
  </si>
  <si>
    <t>Durante el I Cuatrimestre 2021, se realizaron pruebas técnicas y funcionales al desarrollo del formulario web de PQRSDF para persona mayor solicitado por el Departamento de Atención al Ciudadano como se evidencia en el Informe de Pruebas presentado en OneDrive. (Riesgo-8G/Control2/</t>
  </si>
  <si>
    <t xml:space="preserve">Conforme al monitoreo realizado por el proceso y las evidencias cargadas en el one drive, se denota la ejecución del presente control, toda vez que durante el primer cuatrimestre 2021, se realizaron pruebas técnicas y funcionales al desarrollo del formulario web de PQRSDF para persona mayor solicitado por el Departamento de Atención al Ciudadano; tal como se evidencia en  en el "Informe de Pruebas presentado en OneDrive". (Riesgo-8G/Control2/.
Se recomienda al proceso continuar con las acciones tendientes a la ejecución del presente control enfocado en validar la implementación de los requerimientos de soluciones tecnológicas por medio pruebas técnicas y de usuario final. </t>
  </si>
  <si>
    <t>Garantizar desde la supervisión el cumplimiento de todas las obligaciones estipuladas en el contrato mediante la aplicación de Acuerdos de Niveles de Servicio (ANS). (Responsable: Supervisor del contrato)</t>
  </si>
  <si>
    <t>Informe con la aplicación de los ANS</t>
  </si>
  <si>
    <t>Durante el I Cuatrimestre 2021, las soluciones técnologicas han demostrado el cumplimientos de las obligaciones contractuales, por tal motivo, no se han  presentado incumplimiento en los ANS pactados ni afectación en las garantías del contrato.</t>
  </si>
  <si>
    <t>Conforme al monitoreo presentado por el proceso, el mismo informa que "Durante el primer cuatrimestre 2021, las soluciones técnologicas han demostrado el cumplimientos de las obligaciones contractuales, por tal motivo, no se han  presentado incumplimiento en los ANS pactados ni afectación en las garantías del contrato".</t>
  </si>
  <si>
    <t>9G</t>
  </si>
  <si>
    <t>Gestión de talento humano</t>
  </si>
  <si>
    <t>Seleccionar y vincular el talento humano idóneo para cumplir con la misión de la JEP, propiciando el bienestar y desarrollo de sus servidores y cumpliendo con los trámites administrativos y de compensación correspondientes.</t>
  </si>
  <si>
    <t>Subdirector (a) de Talento Humano</t>
  </si>
  <si>
    <t xml:space="preserve">Posibilidad de realizar pagos erróneos (prestaciones sociales,  vacaciones y demás beneficios legales) </t>
  </si>
  <si>
    <t>Reporte de novedades extemporaneas por parte de los servidores.</t>
  </si>
  <si>
    <t>1. Procesos sancionatorios
2. Detrimento patrimonial</t>
  </si>
  <si>
    <t>Realizar ejercicios de  divulgación del calendario de cierre de  novedades en nómina en el cual se establece la fecha máxima por cada mes. Responsable: Profesional de gestión II.</t>
  </si>
  <si>
    <t xml:space="preserve">Correos eléctronicos masivos
</t>
  </si>
  <si>
    <t xml:space="preserve">Se adjuntan correos soporte donde se informa la fecha máxima de presentacion de novedades de nómina.
(RG-9G-ANEXO 01 - MASIVO ENERO 2021)
(RG-9G-ANEXO 02 - MASIVO FEBRERO 2021)
(RG-9G-ANEXO 03 - MASIVO MARZO 2021)
(RG-9G-ANEXO 04 - MASIVO ABRIL 2021)"
</t>
  </si>
  <si>
    <t>Conforme al monitoreo realizado por el proceso y los soportes presentados se denota la ejecución del control establecido que dice “realizar ejercicios de divulgación del calendario de cierre de nómina en el cual se establece la fecha máxima por cada mes”; asegurando el cumplimiento del mismo.
Se evidencia en el one drive los correos electrónicos masivos de los meses de enero, febrero, marzo y abril, informando la fecha máxima de presentación de novedades por parte de los servidores y servidoras.</t>
  </si>
  <si>
    <t>Inexactitud en el registro de la información para la liquidación de salarios, prestaciones sociales,  vacaciones y demás beneficios legales</t>
  </si>
  <si>
    <t xml:space="preserve">
SFI: validar la información de la liquidación de la nomina y matriz de novedades (Responsable: Profesional experto)</t>
  </si>
  <si>
    <t xml:space="preserve"> Mensual</t>
  </si>
  <si>
    <t>Matriz de validación  " liquidación de la nomina".</t>
  </si>
  <si>
    <t xml:space="preserve">Se adjuntan matrices donde se valida que la liquidacion de la nómina que realiza el aplicatico SIGEP sea correcta.
(RG-9G-ANEXO 05-LIQUIDACION DE LA NOMINA - ENERO 2021)
(RG-9G-ANEXO 06-LIQUIDACION DE LA NOMINA - FEBRERO 2021)
(RG-9G-ANEXO 07-LIQUIDACION DE LA NOMINA - MARZO 2021)
(RG-9G-ANEXO 08-LIQUIDACION DE LA NOMINA - ABRIL 2021)"
</t>
  </si>
  <si>
    <t xml:space="preserve">Conforme al monitoreo realizado por el proceso y los soportes presentados se denota la ejecución del control de mitigación existente que dice “validar la información de la liquidación de la nómina y matriz de novedades”; asegurando con el calculo que se realiza en la matriz manual si llegasen a existir diferencias en los valores liquidados por el sistema.
En el one drive en la matriz denominada “liquidación de la nómina-enero, febrero, marzo y abril “se puede observar en la columna nombrada como “diferencia AX” es la que arroja los posibles errores en la liquidación. 
</t>
  </si>
  <si>
    <t>Aplicar nomina adicional  o recobro. Responsables: profesional experto.</t>
  </si>
  <si>
    <t xml:space="preserve">Reporte de nomina adicional o ajuste de recobro.
</t>
  </si>
  <si>
    <t xml:space="preserve">No se requirió.
</t>
  </si>
  <si>
    <t>10G</t>
  </si>
  <si>
    <t xml:space="preserve">Posibilidad de afectación de la salud de los servidores de la JEP </t>
  </si>
  <si>
    <t>Desconocimiento de las servidores en los temas aplicables en promoción y prevención del Sistema de Gestión de Seguridad y Salud en el trabajo</t>
  </si>
  <si>
    <t>1. Procesos Sancionatorios
2. Deterioro en la salud de servidores y servidoras</t>
  </si>
  <si>
    <t>Realizar ejercicio de divulgación en temas de promoción y prevención en el Sistema de Seguridad y Salud en el Trabajo (Responsable: Profesional Especializado I)</t>
  </si>
  <si>
    <t xml:space="preserve">Listas de asistencia a las sensibilizaciones </t>
  </si>
  <si>
    <t xml:space="preserve">"Durante el primer cuatrimestre de la vigencia 2021, se brindaron 14 capacitaciones de sensibilización/talleres de promoción y prevención del SG-SST orientadas a reducir el riesgo biomecánico, previniendo las alteraciones osteomusculares derivadas de las tareas y actividades diarias. Se adjunta listados de asistencia en los archivos denominados: “RG-10G-Anexo 01-DME Pausas Activas Ene.2021”, “RG-10G-Anexo 02-DME IPT Ene.2021”, “RG-10G-Anexo 03-DME Seguimiento Condiciones Salud Ene.2021”, “RG-10G-Anexo 04-DME Pausa Productivas Feb.2021”, “RG-10G-Anexo 05-DME IPT Feb.2021”, “RG-10G-Anexo 06-DME Seguimiento Condiciones Salud Feb.2021”, “RG-10G-Anexo 07-DME Pausa Productivas Mar.2021”, “RG-10G-Anexo 08-DME Seguimiento Condiciones Salud Mar.2021”, “RG-10G-Anexo 09-DME Aplicación Cuestionario Mar.2021”, “RG-10G-Anexo 10-DME Pausa Productivas Abr.2021”, “RG-10G-Anexo 11-DME IPT Abr.2021”, “RG-10G-Anexo 12-DME Seguimiento Condiciones Salud Abr.2021”, “RG-10G-Anexo 13-DME Aplicación Cuestionario Abr.2021”, “RG-10G-Anexo 14-DME Capacitación Miembros Superiores Abr.2021”.
Igualmente, se brindaron 4 capacitaciones de sensibilización/talleres de promoción y prevención del SG-SST orientadas a reducir el riesgo psicosocial, en el marco del programa de vigilancia epidemiológica del riesgo psicosocial. Se adjunta listados de asistencia en los archivos denominados: “RG-10G-Anexo 15-Psicosocial Pausas Cognitivas Feb.2021”, “RG-10G-Anexo 16-Psicosocial Pausa Cognitivas Mar.2021”, “RG-10G-Anexo 17-Psicosocial Pausa Cognitivas Abr.2021”, “RG-10G-Anexo 18-Psicosocial Liderazgo-Comunicación Abr.2021”.
Además, se desarrollaron actividades de inducción para los servidores, contratistas y practicantes que ingresan por primera vez a la Entidad en los aspectos generales y específicos del SG-SST (identificación y control de peligros y riesgos en el trabajo, prevención de accidentes de trabajo y enfermedades laborales). Se adjunta listados de asistencia en los archivos denominados: “RG-10G-Anexo 19-Inducción SG-SST Feb.2021”, “RG-10G-Anexo 20-Inducción SG-SST Mar.2021”, “RG-10G-Anexo 21-Inducción SG-SST Abr.2021”."
</t>
  </si>
  <si>
    <t xml:space="preserve">Conforme al monitoreo realizado por el proceso y los soportes presentados se denota la ejecución del control establecido que dice “ realizar ejercicios de divulgación en temas de promoción y prevención en el sistema de seguridad y salud en el trabajo “ dando cumplimiento  por medio de catorce capacitaciones y sensibilización en  promoción y prevención del SG-SST orientadas a reducir el riesgo biomecánico, previniendo las alteraciones osteomusculares derivadas de las tareas y actividades diarias así:
-Pausas activas o productivas (5) mes de enero; (7) mes de febrero, (7) mes de marzo; (9) mes de abril 
-Inspección en puesto de trabajo (2) mes de enero, (4) mes de febrero; (8) mes de abril 
-Seguimiento condiciones de salud (3) mes de enero; (6) mes de febrero; (3) mes de marzo (11) mes de abril 
Se realizaron en el mes de febrero, marzo y abril dos jornadas de inducción en el SG-SST para los servidores, contratistas y practicantes que ingresaron a la Entidad en la vigencia 2021. 
Adicionalmente se realizaron cuatro capacitaciones enfocadas en el programa de vigilancia epidemiológica del riesgo psicosocial.
Se videncia en el one drive las listas de asistencia a las actividades anteriormente descritas. </t>
  </si>
  <si>
    <t>Debilidades en la implementación de estrategias orientadas al cumplimiento del programas de vigilancia epidemiológicas (desordenes musculo esquelético y psicosocial)</t>
  </si>
  <si>
    <t>Gestionar la atención por la ARL ( Responsable Profesional Especializado I ).</t>
  </si>
  <si>
    <t>Reporte de accidente de trabajo o enfermedad laboral</t>
  </si>
  <si>
    <t xml:space="preserve">Durante el primer cuatrimestre 2021, se reportaron a la línea de la Administradora de Riesgos Laborales Positiva compañía de seguros dos (2) accidentes de trabajo por parte de los servidores de la Entidad, los cuales recibieron atención médica por parte de la IPS establecida por parte de la ARL, seguidamente fueron investigados para determinar sus causas. Se adjunta formato de reporte y base de datos de investigación y determinación de causas en los archivos denominados: “RG-10G-Anexo 22-Formato informe AT Rad.202101001026342”, “RG-10G-Anexo 23-Formato informe AT Rad. 202101001027695, “RG-10G-Anexo 24-Base Datos Investigación AT”.
</t>
  </si>
  <si>
    <t xml:space="preserve">Conforme al monitoreo realizado por el proceso y los soportes presentados se denota la ejecución del control establecido que dice “gestionar la atención por la ARL “dando cumplimiento, por medio de dos seguimientos a accidentes de trabajo en el mes de marzo, los cuales recibieron atención médica por parte de la IPS establecida y de la ARL, donde se investigó las posibles causas. 
Se observa en el one drive dos  “formato de informe para accidente de trabajo del empleador o contratante” con la información del accidente, causas y datos del servidor.
</t>
  </si>
  <si>
    <t>11G</t>
  </si>
  <si>
    <t>Gestión contractual</t>
  </si>
  <si>
    <t>Adquirir bienes, obras y servicios que se requieren para el correcto funcionamiento de la Entidad y el desarrollo de sus proyectos, con criterios de oportunidad y transparencia, haciendo uso eficiente de los recursos.</t>
  </si>
  <si>
    <t>Subdirector (a) de Contratación</t>
  </si>
  <si>
    <t>Posibilidad de suscribir contratos que no satisfagan las necesidades de la entidad</t>
  </si>
  <si>
    <t>Debilidades en la identificación y descripción de las necesidades de contratación que requieren las diferentes dependencias de la entidad y sus estudios técnicos</t>
  </si>
  <si>
    <t>1. Terminación del proceso contractual
2. Declaración fallida del proceso contractual
3. Adjudicación del proceso a un proponente que no este en capacidad de ejecutar el contrato
4.Detrimento patrimonial
5. Impacto reputacional</t>
  </si>
  <si>
    <t>Acompañar a las diferentes dependencias para la correcta identificación y descripción de las necesidades conforme al manual de contratación (Responsable: Profesional de gestión, especializado y experto)</t>
  </si>
  <si>
    <t>Documento justificativo (muestra 10%)</t>
  </si>
  <si>
    <t>De acuerdo con el control programado, desde la Subdirección de Contratación se prestó el apoyo a las áreas en la identificación y descripción de las necesidades contractuales de acuerdo con el manual de contratación, para lo cual se anexa al drive una muestra del 10% de los documentos justificativos revisados y subidos al SECOP II.
De 470 procesos se adjuntan 47 muestras.</t>
  </si>
  <si>
    <t>Conforme al monitoreo y soportes presentados por el proceso se observa la ejecución del control, teniendo en cuenta que los documentos justificativos de contratación cuentan con una revisión por parte de la Subdirección de Contratación, toda vez que que el abogado responsable del proceso es quien los carga al Secop una vez verificados. Lo anteiror se soporta con una muestra de 47 documentos justificativos descargados del Secop segun lo informa el proceso.</t>
  </si>
  <si>
    <t>Aplicar la facultad de retracto conforme a lo establecido en el manual de contratación en el numeral 2,3,5. (Responsable: Ordenador del gasto)</t>
  </si>
  <si>
    <t>Documento de retracto</t>
  </si>
  <si>
    <t>El numeral 2.3.5 del Manual del Contratación de la JEP establece que "En caso de que, con posterioridad a la expedición de la aceptación de la oferta y en todo caso antes de la firma del respectivo contrato, la Entidad detecte error o inconsistencia grave en la evaluación que sirvió de fundamento para dicha selección, la JEP podrá retractarse de la misma. En caso de ser posible corregir el error o la inconsistencia, a criterio de la Entidad, se solicitará al oferente que proceda de conformidad, situación que una vez verificada le permitirá a la JEP, continuar con la decisión que corresponda."
De acuerdo con lo anterior, se informa que no se han presentado situaciones que requieran ejercer la facultad de retracto hasta el momento por parte la entidad.</t>
  </si>
  <si>
    <t>Tal como lo informa el proceso, a la fecha no se ha materializado el riesgo, por lo tanto no se ha ejecutado el control de mitigación</t>
  </si>
  <si>
    <t>12G</t>
  </si>
  <si>
    <t xml:space="preserve">Posibilidad de no suscribir contratos o suscribirlos fuera de los plazos establecidos </t>
  </si>
  <si>
    <t xml:space="preserve">Demoras en trámites de aprobación y firma por el ordenador del gasto </t>
  </si>
  <si>
    <t xml:space="preserve">1. Retraso en la ejecución contractual y posible afectación del cumplimiento del mismo. </t>
  </si>
  <si>
    <t>Realizar seguimiento al cumplimiento de las actividades conforme al cronograma establecido (Responsable: profesional de gestión, especializado y experto)</t>
  </si>
  <si>
    <t>Permanente</t>
  </si>
  <si>
    <t>Cronogramas del método de invitación (muestra 10%)</t>
  </si>
  <si>
    <t>De acuerdo con el control, se realizó seguimiento al cumplimiento de las actividades conforme al cronograma establecido. Se anexa muestra de un conograma toda vez que a corte del 30 de abril se desarrollaron 8 procesos de invitación pública.
Se comparte el link de acceso al proceso en el cual se puede verificar el cumplimiento del cronograma: https://community.secop.gov.co/Public/Tendering/OpportunityDetail/Index?noticeUID=CO1.NTC.1821012&amp;isFromPublicArea=True&amp;isModal=False</t>
  </si>
  <si>
    <t>Conforme al monitoreo, soporte presentado por el proceso y una reunión para aclaración de soportes se observa la ejecución del control mediante una muestra de un contrato de invitación pubilca, el cual en las páginas 48 y 49 establece el cronograma de actividades del proceso; este cronograma es comparado con la visualización del mismo en Secop (mediante el link suministrado) donde se confirma ingresando al contrato (opción ver contrato)  que la aprobación fue ejecutada el 16 de marzo de 2021, fecha que conicide con lo planeado en el cronograma (pag,49 de la minuta)</t>
  </si>
  <si>
    <t xml:space="preserve">Demoras del contratista en los trámites para firma o para legalización </t>
  </si>
  <si>
    <t>Realizar seguimiento al cumplimiento del plazo establecido de las actividades mediante la plataforma Secop II (Responsable: profesional de gestión, especializado y experto)</t>
  </si>
  <si>
    <t>Imagen del flujo de aprobación del SECOP II (muestra 10%)</t>
  </si>
  <si>
    <t>De acuerdo con las necesidades en materia contractual y una vez completada y radicada la documentación por parte de cada area, el proceso de cargue y aprobación de los contratos en SECOP II oscila entre 1 y 3 días con lo cual se da el cumplimiento al seguimiento por parte de esta Subdirección.  Se anexa pantallazos con la muestra del 10%  del flujo de aprobación.
De 470 procesos se adjuntan 47 muestras.</t>
  </si>
  <si>
    <t>Conforme al monitoreo, soportes presentados por el proceso y una reunión para aclaración de soportes se observa la ejecución del control mediante una muestra de 47 flujos de aprobación de los contratos tramitados durante el primer cuatrimestre de 2021 en Secop, donde se visualiza que desde el momento que la SUbdirección de Contratación recibe la totalidad de la documentación para suscripción de contratos, son cargados en la plataforma Secop y de 1 a 3 días habiles se logra la arpobación por parte del ordenador del gasto (que es la finalización del proceso pre-contractual)</t>
  </si>
  <si>
    <t>N.A.</t>
  </si>
  <si>
    <t>13G</t>
  </si>
  <si>
    <t>Posibilidad de recomendar el pago a contratistas sin el cumplimiento de los bienes o servicios contratados</t>
  </si>
  <si>
    <t>Debilidades en el seguimiento a los contratos suscritos</t>
  </si>
  <si>
    <t>1. Retraso en la ejecución contractual.
2. Imposibilidad de ejecución adecuada y completa del objeto contractual.
3.Detrimento patrimonial
4. Procesos sancionatorios</t>
  </si>
  <si>
    <t>Realizar la asigancion de supervisor a cada contrato suscrito quien responde penal, fiscal y disciplinariamente respecto al cumplimiento de las obligaciones contractuales (Responsable: Ordenador del gasto)</t>
  </si>
  <si>
    <t>Documento de asignación de supervisor (muestra 10%)</t>
  </si>
  <si>
    <t>Realizar mesas de trabajo, socializaciones o seminarios con los supervisores relacionadas con el cumplimiento de sus responsabilidades</t>
  </si>
  <si>
    <t>Listados de asistencia</t>
  </si>
  <si>
    <t>*Gestión contractual
*Procesos que requieren contratar</t>
  </si>
  <si>
    <t>De acuerdo con la cláusula de los contratos denominada "Supervisión" se realizó la asignación a cada supervisor por parte del Ordenador de Gasto, se anexa como muestra el 10% de las minutas suscritas dentro del periodo en evaluación.
De 470 procesos se adjuntan 47 muestras.</t>
  </si>
  <si>
    <t>Dado que la actividad inició en el mes de abril y que la primera fase es preparatoria y de definición de temáticas, no se reporta avance al corte evaluado. Se reportará el avance en los siguientes reportes.</t>
  </si>
  <si>
    <t>Conforme al monitoreo y soportes presentados por el proceso se observa la ejecución del control, toda vez que en el clausulado de los contratos se está realizando la asignación de supervisión con el fin de vigilar y velar por el cabal cumplimiento de las obligaciones de las partes. Para soportar lo anterior se cargan en el drive 47 contratos (que corresponde al 10% del total de contratos en el periodo).</t>
  </si>
  <si>
    <t>Teniendo en cuenta que esta acción inicia el 01 de abril de 2021, se espera el respectivo monitoreo para el próximo seguimiento</t>
  </si>
  <si>
    <t>14G</t>
  </si>
  <si>
    <t xml:space="preserve">
Posibles oportunidad en la  liquidación o balance y cierre final de los contratos por parte del supervisor</t>
  </si>
  <si>
    <t>Debilidades en el oportuno inicio de los trámites para la liquidación o balance y cierre final</t>
  </si>
  <si>
    <t>1. Detrimento patrimonial. 
2. Pérdida de competencia para liquidar o realizar el balance final y cierre en sede administrativa. 
3. Incertidumbre del estado del contrato.</t>
  </si>
  <si>
    <t>Realizar seguimiento al vencimiento de los contratos con el fin de notificar a supervisores y ordenadores del gasto para remitir la liquidación respectiva (Responsable: Subdirector de Contratación)</t>
  </si>
  <si>
    <t>Cuatrimestral</t>
  </si>
  <si>
    <t>Comunicados a los supervisores y ordenadores del gasto</t>
  </si>
  <si>
    <t>Como parte del seguimiento a la terminación de contratos y oportunidad en la liquidación, se han enviado comunicaciones por correo electrónico a las diferentes dependencias. Se anexa copia de los correos.</t>
  </si>
  <si>
    <t>Conforme al monitoreo y soportes presentados por el proceso se observa la ejecución del control establecido, soportado en 30 correos electrónicos (algunos como imagen en word) donde se recuerda o recalca la liquidación o balance y cierre final de los contratos.</t>
  </si>
  <si>
    <t>Demoras por parte de la Subdirección de Contratación para la liquidación y cierre de los contratos remitidos por las dependencias</t>
  </si>
  <si>
    <t>Realizar seguimiento de las liquidaciones o balances y cierres finales asignadas a los abogados (Responsable: Subdirector de Contratación)</t>
  </si>
  <si>
    <t>Como parte del seguimiento a la gestión de liquidaciones por parte de la Subdirección de realizan comités primarios en los cuales de revisa el detalle del avance de cada proceso.</t>
  </si>
  <si>
    <t>Conforme al monitoreo, soportes presentados por el proceso y una reunión para aclaración y adición de soportes, se observa la ejecución del control mediante 3 actas de comité primario de los meses de febrero y marzo de 2021, toda vez que incluye en la agenda un punto denominado "Seguimiento liquidaciones y cierres", donde el Subdirector de Contratación solicita información del balance general de pendientes y finalmente en el acta del 24 de marzo de 2021 se registran estadísticas de la gestión. Se espera para el proxio seguimiento tener un poco de más detalle en el seguimiento interno de la subidrección  que se realiza en los comités primarios.</t>
  </si>
  <si>
    <t>15G</t>
  </si>
  <si>
    <t xml:space="preserve"> Posible vulnerabilidad de las medidas de seguridad física en las instalaciones de la JEP </t>
  </si>
  <si>
    <t>Debilidad en el ejecución de la estrategia de seguridad de la JEP</t>
  </si>
  <si>
    <t xml:space="preserve">
1.  Impacto reputacional
2. Procesos sancionatorios</t>
  </si>
  <si>
    <t xml:space="preserve">Realizar seguimiento a la estrategia de seguridad y protección de las personas y las instalaciones de la JEP. Responsable: asesor III - Jefe de la oficina asesora de seguridad y protección.
</t>
  </si>
  <si>
    <t>Permamente</t>
  </si>
  <si>
    <t>Informe trimestral a la estrategia de seguridad y protección de las personas y las instalaciones de la JEP.</t>
  </si>
  <si>
    <t xml:space="preserve">Se reliza el informe trimestral de  las actividades realizadas y los  respectivos soportes del desarollo de la estrategia de seguridad y protección, en el periodo comprendido entre el 01 de enero y el 31 de marzo de 2021 (I Trimestre) con el fin de evitar la vulnerabilidad de las medidas de seguridad física en las instalaciones de la JEP. Se adjunta informe trimestral de la estrategia de seguridad y protección de las personas y las instalaciones de la JEP.
</t>
  </si>
  <si>
    <t>Aplicar las polizas de seguros de daños materiales conbinados  y poliza de manejo de global sector oficial.  Responsable: Subdirector de recusos fisicos e infraestructura.</t>
  </si>
  <si>
    <t>Indemizaciones.</t>
  </si>
  <si>
    <t>Se constituyeron las pólizas de daños materiales combinados Nº1003323 y de manejo global Nº 1005902, las cuales estuvieron vigentes hasta el 26 de marzo de 2021 y a partir de esta fecha se constituyeron las nuevas pólizas de daños materiales combinados Nº1003534 y de manejo global Nº 1006114, las cuales estarán vigentes hasta el 26 de marzo de 2022. Durante el primer cuatrimestre no se presentaron casos que dieran lugar a solicitudes de indemnización. Se adjuntan pólizas de cubrimiento vigentes para el primer cuatrimestre en el Anexo No. 2.</t>
  </si>
  <si>
    <t xml:space="preserve">Conforme al monitoreo realizado por el proceso y los soportes presentados se denota la ejecución del control de mitigación existente que dice “aplicar las pólizas de seguros de daño materiales combinados y póliza de manejo de global sector oficial” evidenciando copia de las siguientes pólizas:
-Póliza de daños materiales combinadas hasta 26 de marzo y su ampliación hasta 26 de marzo de la vigencia 2022.
-Póliza de manejo global hasta 26 de marzo y su ampliación hasta 26 de marzo de la vigencia 2022.
En su monitoreo el proceso informa que para el primer cuatrimestre no se presentaron solicitudes de indemnización.
De esta manera se asegura la ejecución del control de mitigación existente.
</t>
  </si>
  <si>
    <t>16G</t>
  </si>
  <si>
    <t>Gestión financiera</t>
  </si>
  <si>
    <t>Gestionar los recursos financieros de la JEP a partir de la programación, ejecución, seguimiento y control de los mismos atendiendo la normatividad vigente.</t>
  </si>
  <si>
    <t>Subdirector (a) Financiero</t>
  </si>
  <si>
    <t xml:space="preserve">Posible inoportunidad o registro errado   de las operaciones presupuestales, contables y tesorales.
</t>
  </si>
  <si>
    <t>Posible debilidad en los conocimientos del personal a cargo del proceso</t>
  </si>
  <si>
    <t xml:space="preserve">
1.Procesos sancionatorios
2. Impacto reputacional</t>
  </si>
  <si>
    <t xml:space="preserve"> Realizar actualización al personal en temas presupuestales, contables y tesorales. (Responsable: Subdirector Financiero) </t>
  </si>
  <si>
    <t xml:space="preserve">Certificado o evidencia de asistencia </t>
  </si>
  <si>
    <t xml:space="preserve">Conforme al monitoreo realizado por el proceso y las evidencias cargadas en el one drive, se denota la ejecución del presente control  mediante la sensibilización a grupos de interes de lineamientos, comunicaciones, instructivos, memorandos y presentaciones, enfocados en lineamientos operativos, presupuestales y contables, así:   
* Memorando tramite ARL y calendario nomina. 
"SUBCARPETA CADENA PRESUPUESTAL Y PAC":   
* Listado de asistencia cadena presupuestal PAC  
* Memorando calendario PAC                                                                                                    
* PPT Gestión presupuestal                                                                                                            *Presentación PAC        
"SUBCARPETA CDP":  
* Listado de asistencia formato electrónico solicitud CDP     
* Pantallazo del formato electrónico de solicitud de CDPdel 26 de enero 2021  
"SUBCARPETA FACTURACIÓN ELECTRÓNICA": 
*Recomendaciones rechazo factura electronica 
* Línea soporte SIIF factura electrónica 
* Lineamientos factura electrónica comisiones 
* Capacitación recepción factura electrónica 
* Correo capacitación factura electrónica   
* Lineamientos factura electrónica supervisores  
* Listado asistencia capacitación factura electrónica     
* PPT factura electrónica 
Se recomienda a la proceso continuar con las acciones tendientes a la ejecución del control, orientado en la sensibilización a grupos de interés sobre lineamientos operativos, presupuestales, contables y tesorales, cuando sea requerido.                                                                                                              
"TRÁMITE PAGOS CONTRATISTAS":
* Listado asistencia capacitación trámite Cuentas SECOP 2    
* Instructivo para el trámite de pago contratista
* Instructivo para el trámite de pago supervisor
* Listado asistencia tramite secop contratista
*Lstado de asistencia tramite secop supervisor                                                                            
* Listado de asistencia trámite cuenta de cobro                                                                                
 * Listado memorando supervisores y contratistas                                                                          
* Memorando supervisores                                                                                                            
* PPT memorando supervisores y contratistas   </t>
  </si>
  <si>
    <t>Conforme al monitoreo realizado por el proceso y el cargue de evidencias en el one drive, se denota la ejecución del presente control, toda vez que los responsables en temas presupuestales, contables y tesorales de la Subdirección Financiera han asistido a capacitaciones relacionadas con esas temáticas , orientadas por el Ministerio de Hacienda durante el primer cuatrimestre, así:  
Febrero 
- Capacitacion sobre "Nuevo proceso de cargue de nómina", a la cual asistieron seis (6) servidores,tal como se evidencia en el soporte de asistencia en la "SUBCARPETA CARGUE NOMINA SIIF"
Marzo
- Capacitación "Gestión de Viáticos", a la cual participaron cuatro (4) servidores, tal como se evidencia en el soporte de asistencia en la  "SUBCARPETA VIATICOS".
- Capacitación "Facturación Electrónica", a la cual participaron dos (2) servidores, tal como se evidencia en el soporte de asistencia en la  "SUBCARPETA FACTURACIÓN ELECTRONICA" 
Abril 
- Capacitación "Administracion PAC", a la cual participaron cuatro (4) servidores, tal como se evidencia en el soporte de asistencia en la "SUBCARPETA PAC".  ".
- Capacitación "Facturación Electrónica", a la cual participaron cuatro (4) servidores, tal como se evidencia en el soporte de asistencia en la  "SUBCARPETA FACTURACIÓN ELECTRÓNICA".
Se recomienda a la proceso continuar con las acciones tendientes a la ejecución del control, orientado en ls sctualización al personal en temas presupuestales, contables y tesorales, cuando sea requerido.</t>
  </si>
  <si>
    <t>Presentación extemporánea, incorrecta o de baja calidad de las solicitudes por parte de los usuarios del proceso</t>
  </si>
  <si>
    <t>Sensibilizar a los grupos de interés los lineamientos operativos presupuestales, contables y tesorales.(Responsable: Asesor II)</t>
  </si>
  <si>
    <t xml:space="preserve">Comunicaciones o capacitaciones asociadas con la ejecución de pagos y la ejecución presupuestal, contable y tesoral
</t>
  </si>
  <si>
    <t xml:space="preserve">El presente control se efectuó mediante lineamientos, comunicaciones, instructivos, memorandos y presentaciones, las evidencias se encuentran en CARPETA "Comunicaciones y capacitaciones lineamientos operativos Financiera"- SUBCARPETA "I CUATRIMESTE" así:                                                                                                                    
* Memorando tramite ARL y calendario nomina. 
"SUBCARPETA CADENA PRESUPUESTAL Y PAC" se evidencia así:   
* Listado de asistencia cadena presupuestal PAC  
* Memorando calendario PAC                                                                                                    
 *PPT Gestión presupuestal                                                                                                            *Presentación PAC        
"SUBCARPETA CDP" se evidencia así:  
* Listado de asistencia formato electrónico solicitud CDP     
* Pantallazo del formato electrónico de solicitud de CDPdel 26 de enero 2021  
"SUBCARPETA FACTURACIÓN ELECTRÓNICA" se evidencia así: 
*Recomendaciones rechazo factura electronica 
*Línea soporte SIIF factura electrónica 
* Lineamientos factura electrónica comisiones 
* Capacitación recepción factura electrónica 
* Correo capacitación factura electrónica   
* Lineamientos factura electrónica supervisores  
* Listado asistencia capacitación factura electrónica     
* PPT factura electrónica                                                                                                                 
"TRÁMITE PAGOS CONTRATISTAS" se evidencia así:
* Listado asistencia capacitación trámite Cuentas SECOP 2    
* Instructivo para el trámite de pago contratista
* Instructivo para el trámite de pago supervisor
* Listado asistencia tramite secop contratista
*Lstado de asistencia tramite secop supervisor                                                                            
* Listado de asistencia trámite cuenta de cobro                                                                                
 * Listado memorando supervisores y contratistas                                                                          
* Memorando supervisores                                                                                                            
* PPT memorando supervisores y contratistas                                                                                  
</t>
  </si>
  <si>
    <t>17G</t>
  </si>
  <si>
    <t>Gestión jurídica</t>
  </si>
  <si>
    <t>Efectuar la representación judicial y extrajudicial de la Jurisdicción Especial para la Paz (JEP); emitir conceptos o respuestas y brindar la asesoría jurídica a la administración de manera oportuna y eficiente en los asuntos que la puedan comprometer legalmente.</t>
  </si>
  <si>
    <t>Director (a) de Asuntos Jurídico</t>
  </si>
  <si>
    <t xml:space="preserve">
Posibilidad de incumplir los plazos establecidos por la ley para dar respuesta a los requerimientos a autoridades judiciales, atención judicial y conceptos.</t>
  </si>
  <si>
    <t xml:space="preserve">
Debilidades en la clasificación de la correspondencia por parte de ventanilla única.</t>
  </si>
  <si>
    <t>1. Acciones constitucionales 
2. Impacto reputacional
3. Procesos sancinatorio</t>
  </si>
  <si>
    <t>Retroalimentar a la ventanilla unica de las reasignaciones erradas. Responsable: Jefe de departamento</t>
  </si>
  <si>
    <t xml:space="preserve">Trimestral </t>
  </si>
  <si>
    <t>Actas de reunión o comunicaciones.</t>
  </si>
  <si>
    <t>De acuerdo con el control y la periodicidad que es trimestral, se reporta lo siguiente:
1. Se realizó capacitación al personal de ventanilla única en las funciones que tiene del Departamento de Conceptos y Representación Jurídica y como deben clasificarse estos asuntos. Se adjunta correo de citación y listado de asistencia al drive.
2. Se remitió correo electrónico del mes de abril a la mesa técnica de ayuda informando la erronea categorización de un radicado. Se adjunta evidencia en drive.
3. Se realizaron tres reuniones  durante el primer cuatrimestre dirigida a contratistas y funcionarios de las distintas áreas de la Secretaría y Subsecretaría Ejecutiva, socializando y haciendo seguimiento a la clasificación de las PQRSD, entre otros temas.</t>
  </si>
  <si>
    <t xml:space="preserve">Conforme al monitoreo realizado por el proceso y los soportes presentados se denota la ejecución del control existente que dice “retroalimentar a la ventanilla única de las asignaciones erradas” evidenciando el cumplimiento por medio de las siguientes gestiones: 
*Capacitación realizada al personal de ventanilla única en las funciones que tiene del Departamento de Conceptos y Representación Jurídica y como deben clasificarse estos asuntos. 
*Remitir correo electrónico del mes de abril a la mesa técnica de ayuda la errónea categorización de un radicado. 
*Se realizó tres reuniones durante el primer cuatrimestre dirigida a contratistas y funcionarios de las distintas áreas de la Secretaría Ejecutiva y Subsecretaría Ejecutiva, socializando y haciendo seguimiento a la clasificación de las PQRSD, entre otros temas.
Se Evidencio en el one drive seis actas de reunión con el asunto, una lista de asistencia en Excel no tienes asuntos, se recomienda al proceso realizar ajuste para próximas oportunidades.
</t>
  </si>
  <si>
    <t xml:space="preserve">
Debilidad en la atención oportuna de las respuestas por parte del funcionario responsable</t>
  </si>
  <si>
    <t>Realizar seguimiento al cumplimiento de las tareas asignadas. Responsable: Jefe departamento</t>
  </si>
  <si>
    <t>Semanal</t>
  </si>
  <si>
    <t>Matriz de seguimiento trimestral.</t>
  </si>
  <si>
    <t xml:space="preserve">Para el primer cuatrimestre, se elaboró matriz a partir del seguimiento al trámite de asuntos en el Departamento en relación a Procesos Judiciales, PQRS y Órdenes Judiciales. Se anexa matriz.
</t>
  </si>
  <si>
    <t xml:space="preserve">Conforme al monitoreo realizado por el proceso y los soportes presentados, se observa la ejecución parcial del control existente que dice “realizar seguimiento al cumplimiento de las tareas asignadas” con periodicidad semanal. 
En la imagen denominada “Trámites departamento de conceptos y representación judicial 08-01-202”1 adjuntada por el proceso en el one drive, no observa como se realiza el seguimiento semanal al cumplimiento de los trámites asignados a los funcionarios de la Dirección. 
Se recomienda al proceso elaborar una matriz de seguimiento que indique el avance de cumplimiento de los tramites asignados a cada funcionario. 
</t>
  </si>
  <si>
    <t xml:space="preserve">
Reasignación tardia de la solicitud por parte de otras dependencias.</t>
  </si>
  <si>
    <t xml:space="preserve">
Priorizar las solicitudes conforme al seguimiento. Responsable: Jefe de departamento</t>
  </si>
  <si>
    <t xml:space="preserve">Matriz de seguimiento con priorizaciones </t>
  </si>
  <si>
    <t xml:space="preserve">Se adjunta matriz con el consolidado de asuntos priorizados por el Departamento de Conceptos y Representación Jurídica, en la cual se relacionan requerimientos de autoridades públicas (Procuraduría General de la Nación).
</t>
  </si>
  <si>
    <t xml:space="preserve">Conforme al monitoreo realizado por el proceso y los soportes presentados se observa la ejecución parcial del control existente que dice “priorizar las solicitudes conforme al seguimiento” con periodicidad cuando se requiera.
En la imagen denominada “departamento de conceptos y representación jurídica” adjuntada por el proceso en el one drive, no se observa como se realiza la priorización a las solicitudes conforme al seguimiento. 
</t>
  </si>
  <si>
    <t>18G</t>
  </si>
  <si>
    <t>Gestión documental</t>
  </si>
  <si>
    <t>Administrar la documentación generada o recibida por la entidad, desde su origen hasta su disposición final según las directrices dadas en la materia, asegurándose el trámite correspondiente a la misma y su respectivo archivo; garantizando la preservación, conservación, consulta y custodia de la memoria judicial de la Jurisdicción Especial para la Paz (JEP) en el marco de la justicia transicional y la Gestión del conocimiento.</t>
  </si>
  <si>
    <t>Subdirector (a) de Gestión Documental</t>
  </si>
  <si>
    <t>Posible direccionamiento errado de la correspondencia interno y externa.</t>
  </si>
  <si>
    <t xml:space="preserve">
Debilidad  en la clasificación de la información interna y externa.</t>
  </si>
  <si>
    <t xml:space="preserve">
Procesos sancionatorios 
Impacto reputacional
Detrimento Patrimonia </t>
  </si>
  <si>
    <t xml:space="preserve">Realizar reportes de la información clasificada por el sistema de gestión documental. Responsable: Tecnico I </t>
  </si>
  <si>
    <t xml:space="preserve">Mensual </t>
  </si>
  <si>
    <t>Reporte excel de CONTI.</t>
  </si>
  <si>
    <t xml:space="preserve">"Para el I cuatrimestre del año 2021, a través del Sistema de Gestión Documental CONTI se realiza el reporte total de los radicados de origen interno y externo de la Jurisdicción Especial para la Paz - JEP, en el cual, es posible determinar de forma mensual la cantidad de documentos generados y recibidos por la entidad junto a su tipo documental conforme a las Tablas de Retención Documental - TRD parametrizadas en el sistema CONTI. En este sentido, los documentos del sistema documental CONTI se encuentran clasificados de acuerdo a las TRD actualizadas por la JEP en esta herramienta.
Por lo anterior, se adjunta el reporte Excel de documentos recibidos y producidos por la JEP de los meses de enero, febrero, marzo y abril de 2021, junto a la clasificación documental de estos archivos en el sistema documental CONTI. "
</t>
  </si>
  <si>
    <t xml:space="preserve">Conforme al monitoreo realizado por el proceso y los soportes presentados se denota la ejecución del control existente que dice “realizar reportes de la información clasificada por el sistema de gestión documental ” con periodicidad mensual, evidenciando el cumplimiento por medio del reporte de los meses de enero, febrero, marzo y abril en radicados interno y externo en el cual, es posible determinar  la cantidad de documentos generados y recibidos por la Entidad junto a su tipo documental conforme a las Tablas de Retención Documental.
Se observa en el one drive un Excel denominado “reporte global de radicación” para los meses de enero, febrero, marzo y abril.
</t>
  </si>
  <si>
    <t xml:space="preserve">
Debilidad en el manejo la herramienta </t>
  </si>
  <si>
    <t>Realiza coordinación de las  capacitaciones sobre el  sistema de gestión documental  al personal de ventanilla única. Responsable: Tecnico I</t>
  </si>
  <si>
    <t xml:space="preserve">Listas de asistencias </t>
  </si>
  <si>
    <t>Durante el I cuatrimestre del año 2021, se realizarón cuatro capacitaciones por parte del Departamento de Atención al Ciudadano, el Departamento de Atención a Víctimas y el Departamento de Conceptos y Representación Jurídica al personal de Ventanilla Única en la actualización de los flujos de trabajo parametrizados en la herramienta CONTI.
Por lo anterior, se adjunta como evidencias las listas de asistencia digital de las capacitaciones realizadas sobre los flujos de trabajo de las diferentes dependencias de la JEP al personal de la Ventanillla Única.</t>
  </si>
  <si>
    <t xml:space="preserve">Conforme al monitoreo realizado por el proceso y los soportes presentados se observa la ejecución parcial del control existente que dice “realizar coordinación de las capacitaciones sobre el sistema de gestión documental al personal de la ventanilla única” con periodicidad cuando se requiera, evidenciando el cumplimiento por medio de lista de asistencia del 26 de marzo del 2021, dos listas de asistencia del 5 de abril y 13 de abril, sin embargo no se pudo observar el asunto de las capacitaciones ni los Departamentos participantes.
Se recomienda al proceso realizar acta de reunión con listas de asistencia para evidenciar de manera más fácil que se esta ejecutando el control existente.
Se evidencia en el one drive cuatro Excel de listas de asistencia a reuniones, en los meses de marzo y abril.
</t>
  </si>
  <si>
    <t>19G</t>
  </si>
  <si>
    <t xml:space="preserve">
Posible deterioro fisico de los documentos dispuestos en las areas de archivo</t>
  </si>
  <si>
    <t xml:space="preserve">
Falta de control en el saneamiento y monitoreo ambiental en las áreas de archivo.</t>
  </si>
  <si>
    <t xml:space="preserve">
1. Detrimento patrimonial
2. Procesos sancionatorios</t>
  </si>
  <si>
    <t xml:space="preserve">Realizar seguimiento a la  implementación del programa de saneamiento ambiental </t>
  </si>
  <si>
    <t>*Informe semestral de limpieza técnica de archivo 
*Informe mensual de desinfección de áreas de archivo
* Informe de desinsectación anual a las áreas de archivo
* Informe anual de desratización  de áreas de archivo</t>
  </si>
  <si>
    <t xml:space="preserve">(1) Semestral
(1) Mensual
(2 )Anual </t>
  </si>
  <si>
    <t>Tecnico I</t>
  </si>
  <si>
    <t xml:space="preserve">Para el I cuatrimestre del año 2021, el Departamento de Gestión Documental realizó el proceso precontractual de los Programas de Monitoreo Ambiental y Saneamiento Integral correspondientes al Sistema Integrado de Conservación - SIC, el cual, se encuentra proyectada su contratación para el mes de junio de 2021.
Se adjunta como evidencias el avance de esta actividad el anexo técnico, documento justificativo, reglas de invitación y el Certificado de Disponibilidad Presupuestal - CDP del programa de Saneamietno Ambiental y el programa de Monioreo y Control del Plan de Conservación Documental - SIC. </t>
  </si>
  <si>
    <t xml:space="preserve">Conforme al monitoreo realizado por el proceso y los soportes presentados no se observa ejecución para la acción que dice “realizar seguimiento a la implementación del programa de saneamiento ambiental” teniendo en cuenta el reporte de monitoreo del proceso se denota gestión para la contratación de los Programas de Monitoreo Ambiental y Saneamiento Integral correspondientes al Sistema Integrado de Conservación.
Se evidencia en el drive, documento justificativo, reglas de invitación y el certificado de disponibilidad presupuestal - CDP del programa de saneamiento ambiental y el programa de Monitoreo y Control del Plan de Conservación Documental - SIC. 
</t>
  </si>
  <si>
    <t xml:space="preserve">
 Debilidad en la conservación física de los documentos 
</t>
  </si>
  <si>
    <t xml:space="preserve"> Realizar seguimiento a la  implementación del programa de monitoreo y control ambiental.</t>
  </si>
  <si>
    <t>* Informe mensual de monitoreo de humedad relativa y temperatura
*Informe trimestral de monitoreo de iluminación
* Informe trimestral monitoreo de material particulado
*Informe trimestral de contaminantes atmosféricos 
*Informe trimestral de monitoero de contaminates microbiólogicos.</t>
  </si>
  <si>
    <t xml:space="preserve">
(1) Mensual
(3 ) Trimestral  </t>
  </si>
  <si>
    <t xml:space="preserve">Conforme al monitoreo realizado por el proceso y los soportes presentados no se observa ejecución para la acción que dice “realizar seguimiento a la implementación del programa de monitoreo y control ambiental “teniendo en cuenta el reporte de monitoreo del proceso se denota gestión para la contratación de los Programas de Monitoreo Ambiental y Saneamiento Integral correspondientes al Sistema Integrado de Conservación.
Se evidencia en el drive, documento justificativo, reglas de invitación y el certificado de disponibilidad presupuestal - CDP del programa de saneamiento ambiental y el programa de Monitoreo y Control del Plan de Conservación Documental - SIC. 
</t>
  </si>
  <si>
    <t>20G</t>
  </si>
  <si>
    <t>Gestión de asuntos disciplinarios</t>
  </si>
  <si>
    <t>Determinar la responsabilidad de los servidores públicos o ex servidor, en la realización de conductas disciplinariamente relevantes.</t>
  </si>
  <si>
    <t>Subdirector (a) de Asuntos Disciplinarios</t>
  </si>
  <si>
    <t xml:space="preserve">
Posibles incumplimientos en las respuestas a las denuncias interpuestas a la Subdirección de Control Interno Disciplinario.</t>
  </si>
  <si>
    <t>Falta de un sistema propio de seguimiento de tiempos y términos de cumplimiento de los requerimientos y etapas procesales</t>
  </si>
  <si>
    <t xml:space="preserve">
Detrimento patrimonial 
Procesos sancionatorios
Impacto reputacional</t>
  </si>
  <si>
    <t xml:space="preserve"> Realizar seguimiento a los proceso disciplinarios, mediante herramienta tecnológica alterna / CONTI) Responsable: Subdirector de Asuntos disciplinarios.  </t>
  </si>
  <si>
    <t xml:space="preserve">Permanente </t>
  </si>
  <si>
    <t>Certificación del seguimiento cuatrimestral a los procesos disciplinarios.</t>
  </si>
  <si>
    <t>Durante el primer cutrimestre de la vigencia 2021, se realizo seguimiento a los procesos disciplpinarios en curso por medio de la herramienta Conti , la cual se evidencia con certificacion por parte del Subdirector Nacional de Asuntos disciplinarios.</t>
  </si>
  <si>
    <t xml:space="preserve">Conforme al monitoreo realizado por el proceso y los soportes presentados se observa el cumplimiento del control existente que dice “realizar seguimiento a los procesos disciplinarios, mediante herramienta tecnológica alterna/ CONTI” evidenciando certificación de seguimiento cuatrimestral a los procesos disciplinarios, que certifica que se realizo copia digital y Backus a los procesos en curso.
Se observo en el one drive una imagen con 27 expedientes en excel.
</t>
  </si>
  <si>
    <t xml:space="preserve">Inoportunidad en la atención por parte del funcionario responsables. </t>
  </si>
  <si>
    <t xml:space="preserve">Realizar seguimiento a los procesos disciplinarios asignados a los funcionarios. Responsable: Subdirector de Asuntos disciplinarios.  </t>
  </si>
  <si>
    <t>mensual</t>
  </si>
  <si>
    <t>Informe semestral de la gestión a las actuaciones disciplinarias.</t>
  </si>
  <si>
    <t>Teniendo en cuenta que la periodicidad para este control es "mensual"  pero el soporte del control es un informe semestral  de las gestiones a las actuaciones disciplinarias para el segundo trimestre se reportara dicho informe, a la secretaria Ejecutiva de la JEP</t>
  </si>
  <si>
    <t xml:space="preserve">Conforme al monitoreo realizado por el proceso, no se observa el cumplimiento del control existente que dice “realizar seguimiento a los procesos disciplinarios asignados a los funcionarios” no se pudo evidenciar el cumplimiento, teniendo en cuenta que se debía evidenciar el informe parcial de la gestión a las actuaciones disciplinarias con periodicidad mensual.
Se recomienda al proceso realizar monitoreo de los controles en cada seguimiento cuatrimestral para mostrar el cumplimiento del control existente.
</t>
  </si>
  <si>
    <t>21G</t>
  </si>
  <si>
    <t>Participación efectiva, representación y defensa técnica</t>
  </si>
  <si>
    <t>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t>
  </si>
  <si>
    <t>Subsecretario (a)</t>
  </si>
  <si>
    <t>Posible ruptura de las relaciones institucionales  con actores y sectores relevantes o necesarios en el marco de la misionalidad del Departamento de Gestión Territorial</t>
  </si>
  <si>
    <t xml:space="preserve">Múltiples sectores de la población e instituciones públicas y privadas tienen expectativas amplias, diversas y, en muchos casos desinformadas, frente al quehacer y la respuesta de la JEP </t>
  </si>
  <si>
    <t>1. Impacto reputacional (Relacionado con aquellos actores con los cuales se establecen una relación en territorio)
2. Afectación de la gestión territorial.
3. Reclamaciones o quejas de los usuarios.</t>
  </si>
  <si>
    <t>Generar espacios periódicos para la orientación y seguimiento a los profesionales en territorio frente al cumplimiento de la gestión territorial (Responsable: Jefe de Departamento de Gestión Territorial)</t>
  </si>
  <si>
    <t>* Actas de reunión de seguimiento y orientación
* Documento con orientaciones para la focalización de territorios para la gestión territorial</t>
  </si>
  <si>
    <t>*Para el primer cuatrimestre se han llevado a cabo los viernes de cada semana reuniones de orientación y seguimiento. Son espacios propicios para conocer las realidades territoriales desde la voz de los enlaces étnicos y territoriales, brindar orientaciones y socializar información y directrices que deben tener en cuenta para el desarrollo de su trabajo. En estos, se han abordado temas como desplazamientos en territorios, articulación con otros departamentos de la Subsecretaría Ejecutiva, relacionamiento con actores externos, procesos de difusión y pedagogía, entre otros. 
Para el primer cuatrimestre del año 2021 se han realizado 6 reuniones de seguimiento y orientación.  
*Actualización del documento para la priorización de municipios para la gestión territorial en el año 2021. Este contiene los siguientes apartados: 1. Análisis de contexto; 2. Líneas de trabajo para la gestión territorial; 3. Actividades para desarrollar las líneas de trabajo para la gestión territorial; y 4. Priorización de los territorios.</t>
  </si>
  <si>
    <t>Conforme al monitoreo y soportes presentados por el proceso se observa la realización de 6 reuniones -no semanales- durante los primeros 4 meses del año de orientación y seguimiento a los enlaces territoriales. Así mismo, se evidencia un documento orientativo de febrero 2021 "DOCUMENTO DE ORIENTACIONES PARA LA FOCALIZACIÓN DE TERRITORIOS PARA LA GESTIÓN TERRITORIAL EN EL AÑO 2021" que tiene el propósito de focalizar los territorios donde se desarrolla la gestión territorial.</t>
  </si>
  <si>
    <t>Posible debilidad en el conocimiento del personal que presta sus servicios en territorio frente a temas técnicos y específicos de la JEP requeridos para el desarrollo de la gestión territorial</t>
  </si>
  <si>
    <t>Actualizar los conocimientos técnicos y metodológicos necesarios para la labor en territorio (Responsable: Jefe de Departamento de Gestión Territorial)</t>
  </si>
  <si>
    <t>Listados de asistencia de espacios de actualización de conocimientos tecnicos y metodológicos</t>
  </si>
  <si>
    <t>Fortalecer los conocimientos en metodologías del equipo territorial con base en el intercambio de experiencias, metodologías y herramientas desarrolladas para la gestión territorial, identificando buenas prácticas y lecciones aprendidas.</t>
  </si>
  <si>
    <t xml:space="preserve">* Documento de diagnóstico de metodologías empleadas para el control territorial
* Listas de asistencia de participantes en jornadas de formación, capacitación y actualización </t>
  </si>
  <si>
    <t xml:space="preserve">Jefe de Departamento de Gestión Territorial </t>
  </si>
  <si>
    <t>*Participación efectiva, representación y defensa técnica
*Gestión del conocimiento e innovación</t>
  </si>
  <si>
    <t xml:space="preserve">Realización de un Encuentro Nacional entre los equipos territoriales de la Secretaría Ejecutiva y la Unidad de Investigación y Acusación. En este Encuentro cada uno de los departamentos de la Subsecretaría Ejecutiva hizo una presentación sobre su estructura, funciones y servicios que prestan en territorio, y lo mismo se hizo en relación con las dependencias de la Unidad. Concretamente, los equipos territoriales de la Secretaría Ejecutiva actualizaron sus conocimientos técnicos y metodológicos sobre las actuaciones que realiza la UIA, con el propósito de adquirir herramientas de trabajo para la gestión territorial. Finalmente, este espacio sirvio para reunir un listado de propuestas de articulación, las cuales servirán de insumos para la construcción de un plan de trabajo entre la Secretaría y la Unidad. </t>
  </si>
  <si>
    <t>*Documento diagnóstico donde se identifican las herramientas de relacionamiento utilizadas por las y los enlaces territoriales y étnicos en el marco de sus procesos de relacionamiento. Este, esta compuesto por cinco capítulos presentados en el siguiente orden: 
1. Introducción.
2. Metodología. 
3. Herramientas de relacionamiento utilizadas por las y los enlaces con actores de interés en los territorios.
4. Análisis general de la información. 
5. Conclusiones.
*Excel con el listado de asistencia al taller sobre relacionamiento institucional del DGT realizado el 23 de abril de 2021.</t>
  </si>
  <si>
    <t>Conforme al monitoreo y soportes presentados por el proceso se observa la ejecución del control establecido con la realización de un encuentro nacional entre los equipos territoriales de la Secretaría Ejecutiva y la Unidad de Investigación y Acusación, logrando así actualizar sus conocimientos técnicos y metodológicos sobre las actuaciones que realiza la UIA y así adquirir herramientas de trabajo para la gestión territorial</t>
  </si>
  <si>
    <t>Conforme al monitoreo y soportes presentados por el proceso se observa el cumplimiento de la acción proupuesta, toda vez que se ha elaborado un documento que tiene como objetivo fortalecer  los  procesosde  relacionamiento  a  partir  de  un  diagnóstico institucional del DGT para la comprensión, identificación de información y el alcance de las prácticas pedagógicas y de relacionamiento con actores estratégicosen los diferentes territorios. Así mismo, se evidencia listado de asistencia a un evento que denominan "Taller sobre relacionamiento DGT"</t>
  </si>
  <si>
    <t>22G</t>
  </si>
  <si>
    <t>Posible duplicidad de acciones que afecten negativamente el despliegue territorial de la Secretaria Ejecutiva.</t>
  </si>
  <si>
    <t>Debilidades en la socialización y articulación interna de las acciones a realizarse en territorio entre los departamentos misionales de la Subsecretaria</t>
  </si>
  <si>
    <t>1. Impacto reputacional (con aquellos actores con los cuales se establece una relación directa)
2. Afectación de la gestión territorial.
3. Reclamaciones o quejas de los usuarios.</t>
  </si>
  <si>
    <t xml:space="preserve">
Realizar reuniones de articulación territorial entre la Subsecretaria y sus departamentos misionales (Responsable: Jefe de Departamento de Gestión Territorial)</t>
  </si>
  <si>
    <t xml:space="preserve">Actas de reunión </t>
  </si>
  <si>
    <t>Compartir o transferir</t>
  </si>
  <si>
    <t>Se han realizado 5 reuniones de articulación territorial entre la Subsecretaría Ejecutiva y sus departamentos misionales. Estas reuniones han permitido la coordinación de acciones conjuntas y la articulación necesaria para dar respuestas a solicitudes y requerimientos de la Magistratura y de actores externos en territorio.  
Primera reunión (03 de febrero)
Segunda reunión (18 de febrero)
Tercera reunión (19 de marzo) 
Cuarta reunión (19 de abril) 
Quinta reunión (21 de abril)</t>
  </si>
  <si>
    <t>Conforme al monitoero y soportes presentados por el proceso se observa la ejecución del control establecido en cuanto a la realización de 5 reuniones durante el primer cuatrimestre que han permitido la coordinación de acciones conjuntas y articulación de los departamentos misionales de la Subsecretaría.</t>
  </si>
  <si>
    <t>Debilidades en la implementación de los lineamientos para la aplicación del enfoque territorial en la Secretaría Ejecutiva, que facilitan la articulación entre los departamentos misionales de la Subsecretaría Ejecutiva.</t>
  </si>
  <si>
    <t>Monitorear  la implementación de los lineamientos para la aplicación del enfoque territorial de la Secretaría Ejecutiva (Responsable: Jefe de Departamento de Gestión Territorial)</t>
  </si>
  <si>
    <t>Documento de Balance de la aplicación de los lineamientos del enfoque territorial</t>
  </si>
  <si>
    <t>Implementar el Plan de Gestión Territorial con el fin de articular las actividades de las dependencias de la Subsecretaría Ejecutiva en el territorio.</t>
  </si>
  <si>
    <t>Agendas territoriales de la Subsecretaria Ejecutiva</t>
  </si>
  <si>
    <t>*Participación efectiva, representación y defensa técnica</t>
  </si>
  <si>
    <t>Producto del seguimiento cuatrimestral a la aplicación de los lineamientos del enfoque territorial, se consolido un documento de balance general, en el cual se abordan, temas como la participación de los titulares de derechos y de organizaciones de la sociedad civil ante la JEP, los criterios para la priorización y focalización de los territorios y poblaciones, las medidas preventivas para el desarrollo de actividades de la SE con titulares de derechos ante la JEP, así como para los equipos que trabajan en los territorios, entre otross. Este documento cuenta con 11 apartados, presentados en el siguiente orden: 
1. Participación.
2. Criterios para la priorización y focalización
3. Medidas preventivas
4. Análisis de contexto y situación del territorio.
5. Generación de acuerdos y alianzas con actores.
6. Definición de participantes, metodologías y contenidos. 
7. Marco normativo y conceptual
8. Planeación estratégica. 
9. Articulación interna.
10. Capacitación permanente. 
11. Acciones de comunicación con enfoque territorial</t>
  </si>
  <si>
    <t xml:space="preserve">Luego de la consolidación de una serie de acciones de planificación, las cuales incluyeron reuniones de articulación entre los departamentos de la Subsecretaría Ejecutiva, y el diseño de formatos de agenda, desde el 1 de marzo hasta el 4 de mayo se han consolidado cuatro (4) agendas territoriales de la Secretaría Ejecutiva.  Estas se consolidan de forma aproximadamente quincenal y reúnen las actividades misionales programadas. Las agendas han permitido la articulación de los equipos territoriales, al igual que el seguimiento de estas acciones desde el nivel nacional para identificar logros y necesidades en materia de coordinación.  Así cada una de ellas reunió el siguiente número de actividades: 
Primera agenda (fecha: 1° al 14 de marzo): 208 actividades.
Segunda agenda (fecha: del 15 al 26 de marzo): 178 actividades. 
Tercera agenda (fecha: del 29 de marzo al 9 de abril): 129 actividades.
Cuarta agenda (fecha: del 10 al 30 de abril): 529 actividades.   </t>
  </si>
  <si>
    <t>Conforme al monitoreo y soportes presentados por el proceso, se observa la ejecución del control establecido con la consolidación de una matriz de balance de implementación lineamientos territoriales, en el cual se abordan los temas de: 1. Participación de los titulares de derecho - 2. Criterios para la priorización y focalización de territorio - 3. Medidas preventivas para el desarrollo de las actividades de la SE - 4. Análisis de contexto y situación del territorio - 5. Generación de acuerdos y alianzas con actores - 6. Definición de participantes, metodologías y contenidos - 7. Marco normativo y conceptual - 8. Incorporación del enfoque territorial a la planeación estratégica - 9. Articulación interna para la gestión y acción en territorio - 10. Capacitación permanente de los equipos territoriales- 11. Acciones de comunicación con enfoque territorial</t>
  </si>
  <si>
    <t>Conforme al monitoreo y soportes presentados por el proceso se observa el cumplimiento a la acción propuesta, toda vez que en la implementación del plan territorial, se presentan 4 agendas territoriales de la Secretaría Ejecutiva donde se consolidan y reúnen las actividades misionales programadas de manera quincenal. Para ellos soportan con cuatro (4) presentaciones en power point denominadas "agenda territorial SE (No y rango de fechas)"que detallan cada una de las actividades y días de su ejecución (cada una de las agendas en power point se dividen en las dos semanas que componen la quincena).</t>
  </si>
  <si>
    <t>23G</t>
  </si>
  <si>
    <t>Posible dificultad en el acceso a la información por parte de las víctimas, para conocer la Jurisdicción, sus derechos  y mecanismos de participación ante la JEP.</t>
  </si>
  <si>
    <t>Difícil acceso a territorios por vía terrestre, fluvial o aérea, o sitios donde aún persiste el conflicto armado, o los cuales, no cuentan con adecuados medios de conectividad.</t>
  </si>
  <si>
    <t>1. Incumplimiento frente a la centralidad de las víctimas en la JEP
2. Falta de cumplimiento con respecto a la garantía del acceso a la justicia (Acciones con daño que se pueda generar)</t>
  </si>
  <si>
    <t>Caracterizar los territorios de relevante importancia en los casos priorizados por la JEP, en los cuales no se haya podido tener incidencia dada la descripción del riesgo (Responsable: Jefe de Departamento de Atención a Víctimas)</t>
  </si>
  <si>
    <t>Documento de Priorización territorial</t>
  </si>
  <si>
    <t xml:space="preserve">Hacer seguimiento a las acciones desarrolladas por los profesionales del DAV en los territorios. </t>
  </si>
  <si>
    <t>Agenda Territorial del DAV
(seguimiento)</t>
  </si>
  <si>
    <t xml:space="preserve">Jefe de Departamento de Atención a Víctimas </t>
  </si>
  <si>
    <t>Durante el primer cuatrimestre del año 2021, el Departamento de Atención a Víctimas realizó la revisión de los criterios de priorización territorial utilizados en el año 2020 y con base en ellos, actualizó los criterios de priorización para 2021. Así mismo, se realizó la actualización de la matriz de priorización territorial para empezar la implementación del ejercicio en el próximo mes de mayo. Como soportes se adjunta el documento borrador con los criterios de priorización territorial para 2021 y la matriz en excel de priorización territorial 2021.</t>
  </si>
  <si>
    <t>Teniendo en cuenta que la periodicidad de este plan de acción es anual se reporta un avance en el mes de marzo, a partir de la contratación del equipo territorial del Departamento de Atención a Víctimas se realizó de manera semanal la programación y seguimiento a la agenda territorial, la cual incluye la información sobre el desarrollo de todas las actividades que el equipo desarrolla tanto a nivel territorial como en el exterior. Como soporte se adjunta la matriz en excel con los resultados de la agenda territorial desde el 1 de marzo al 30 de abril de 2021.</t>
  </si>
  <si>
    <t>Conforme al monitoreo y soportes presentados por el proceso se observa la ejecución del control establecido en cuanto a la revisión y actualización del documento existente "criterios de priorización territorial " para 2021 y se actualizó el intrumento (matriz de priorización territorial) que venian manejando en la vigencia 2020 con el fin de iniciar la actualziación en el mes de mayo teniendo en cuenta el documento de criterios de priorización.
Se espera para el próximo seguimiento la actualización de la matriz de priorización dando continuidad a las acciones de control porpuestas</t>
  </si>
  <si>
    <t>Conforme al monitereo y soporte presentado por el proceso se observa, en el avance, el cumplimiento de la acción propuesta con el diligenciamiento de una matriz en donde se evidencia el registro y seguimiento de las distintas actividades desarrolladas por el DAV (616 actividades durante los meses de marzo y abril 2021) en su agenda territorial.
Se espera para el proximo seguimiento la continudad de esta acción.</t>
  </si>
  <si>
    <t>Aplicar y ajustar las estrategias que se adecuen a las necesidades de los territorios (Responsable: Jefe de Departamento de Atención a Víctimas)</t>
  </si>
  <si>
    <t>Actas de comité primario</t>
  </si>
  <si>
    <t>Durante el primer cuatrimestre del año 2021, el Departamento de Atención a Víctimas realizó cuatro (4) comités primarios donde participaron los profesionales del departamento tanto a nivel nacional como territorial. En este espacio la jefe de departamento brinda lineamientos para la implementación de estrategias, así como, realiza la revisión de los resultados territoriales e identifica las principales problemáticas para ajustar la implementación de las mismas. Como resultado, durante el mes de enero el comité primario se centró en la coordinación de la ruta contractual para la contratación del equipo nacional y territorial del departamento. Durante el mes de febrero, se socializó el plan de trabajo del DAV para 2021, así como las acciones a desarrollar en el marco de las órdenes judiciales vigentes y los últimos pronunciamientos de la JEP frente al Auto 033 de 2021. En el mes de marzo, se socializaron dos lineamientos misionales: 1) la estrategia de orientación y acompañamiento psicojurídica a víctimas en el antes, durante y después de las diligencias judiciales y 2) el Sistema de Coordinación para la Participación Colectiva de Víctimas en la JEP. Finalmente, en abril se debió ajustar la estrategia de intervención territorial de carácter presencial debido al aumento de casos de contagio de COVID-19 en algunas regiones del país, así como la reducción de recursos a través del operador logístico. Como soporte se adjuntan las 4 actas de los comités primarios realizados en el 2021.</t>
  </si>
  <si>
    <t>Conforme al monitereo y soporte presentado por el proceso se observa la ejecución del control establecido, toda vez que en los comités primarios del Departamento se establecen distintas estrategias para la prestación del servicio, así: i) en acta de comité del 29/01/2021 se desarrollan los temas de planeación DAV 2021 y la contratación del personal requerido, ii) en acta de comité del 26/02/2021 se desarrollan temas de organización territorial , se responden algunas inquietudes respecto a casos calves que lleva la JEP y se discuten temas varios como la atención en algunos territorios y actividades presenciales. iii) en el acta de comité del 26/03/2021 se presentan lineamientos misionales  respecto a la particiación colectiva y el cumplimiento a ordenes judiciales y la construcción de planes de trabajo territorial que den cumplimeinto al plan de acción propuesto por el DAV. iv) en acta del 16/04/2021 se discuten temas como los avances de los planes territoriales y la agenda territorial frente al desarrollo de actividades presenciales.</t>
  </si>
  <si>
    <t>No existe control</t>
  </si>
  <si>
    <t>24G</t>
  </si>
  <si>
    <t>Posible incumplimiento a la implementación y seguimiento de los acompañamientos psicosociales y psicojuridicos requeridos por salas y secciones</t>
  </si>
  <si>
    <t>Debilidades en los mecanismos o instrumentos para la implementación y  seguimiento a los acompañamientos psicosociales y psicojurídicos a las víctimas.</t>
  </si>
  <si>
    <t>Crear e implementar un instrumento de seguimiento que permita medir el resultado e impacto de los acompañamientos psicosociales y psicojurídicos realizados por el DAV.</t>
  </si>
  <si>
    <t>Instrumento de seguimiento a los acompañamientos psicosociales y psicojurídicos</t>
  </si>
  <si>
    <t>Semestral</t>
  </si>
  <si>
    <t>Aunque la periodicidad de esta actividad es semestral, durante el primer cuatrimestre del año 2021, el Departamento de Atención a Víctimas avanzó en el diseño de un instrumento de seguimiento a las orientaciones y acompañamientos psicojurídicos en diligencias judiciales, con el objetivo de hacer monitoreo y control de la información frente a esta actividad. Este instrumento se divide en dos formatos: el primero hace relación al informe detallado en formato Word sobre acompañamientos y orientaciones psicojurídicas que deben diligenciar los profesionales del DAV a la hora de realizar la actividad y una matriz en formato Excel donde se consolida la información mensualmente para la generación de los reportes. Como soportes se adjunta el Formato Informe Detallado Acompañamientos Psicojurídicos en diligencias judiciales y la Matriz de Seguimiento a Órdenes Judiciales y Acompañamientos Psicojurídicos 2021.</t>
  </si>
  <si>
    <t>Conforme al monitereo y soporte presentado por el proceso se observa, en el avance, el cumplimiento de la acción propuesta con la estructuración de un formato para ser diligenciado en cada uno de los acompañamientos realizados por el DAV y una matriz que consolida esta información como instrumentos de seguimiento a las orientaciones y acompañamientos psicojurídicos en diligencias judiciales.
Se espera para el proximo seguimiento la continudad de esta acción.</t>
  </si>
  <si>
    <t>Caracterizar los territorios de relevante importancia en los casos priorizados por la JEP, en sonde exista una dificultad de acceso (Responsable: Jefe de Departamento de Atención a Víctimas)</t>
  </si>
  <si>
    <t>Durante el primer cuatrimestre del año 2021, el Departamento de Atención a Víctimas realizó la revisión de los criterios de priorización territorial utilizados en el año 2020 y con base en ellos, actualizó los criterios de priorización para 2021. Así mismo, se realizó la actualización de la matriz de priorización territorial para empezar la implementación del ejercicio en el próximo mes de mayo. Como soportes se adjunta el documento borrador con los criterios de priorización territorial para 2021 y la matriz en excel de priorización territorial 2020 y 2021.</t>
  </si>
  <si>
    <t>25G</t>
  </si>
  <si>
    <t>Posible incumplimiento en la debida asesoría y defensa a los comparecientes</t>
  </si>
  <si>
    <t>Debilidades en el conocimiento y práctica en el ejercicio de asesoría y defensa de los abogados del SAAD Comparecientes, frente a las normas aplicables en la JEP.</t>
  </si>
  <si>
    <t>1. Vulneración de derechos de comparecientes y victimas
2. Impacto reputacional 
3. Afectación al debido proceso
4. Procesos sancionatorios</t>
  </si>
  <si>
    <t>* Verificar la idoneidad de los abogados contratados con el cumplimiento de los requisitos establecidos en el  artículo 115 de la Ley 1957 de 2019.  (Responsable: Jefe de Departamento SAAD Comparecientes)
* Fortalecer la estrategia de información, divulgación y formación dirigida a los profesionales que brindan asesoría y defensa en SAAD Comparecientes (Responsable: Jefe de Departamento SAAD Comparecientes)</t>
  </si>
  <si>
    <t>* Certificado de idoneidad
* Plan de trabajo / Listados de asistencia a los eventos de formación</t>
  </si>
  <si>
    <t>* Se reportan los certificados de idoneidad de los 40 profesionales jurídicos del SAAD Comparecientes que dan cuenta del cumplimiento de los requisitos establecidos en el artículo 115 de la ley 1957 de 2019 para su contratación.
* Se reporta el cronograma anual de trabajo de jornadas de formación a profesionales, listados de asistencia al evento de formación y presentación power point de la jornada dirigida a profesionales del SAAD realizado en el primer trimestre.</t>
  </si>
  <si>
    <t>Conforme al monitoero y soportes presentados por el proceso se observa la ejecución del control establecido en cuanto a la verificación de la idoneidad de los abogados contratados por el SAAD comparecientes con 40 formatos que establecen el cumplimiento de los requisitos académicos y experiencia laboral comprobable para su contratación evaluados por la Subdirección de Talento Humano. así mismo, se evidencia un cronograma anual de jornadas de formación a profesionales del SAAD y listado de asistencia (con material de apoyo en ppt) realizado el 25/03/2021</t>
  </si>
  <si>
    <t>Alta carga de asignaciones de casos de comparecientes a un mismo apoderado.</t>
  </si>
  <si>
    <t>Realizar seguimiento a las asignaciones de defensa de abogados según la calidad del compareciente - calidad: Fuerza Publica, FARC, Terceros Civiles y otros - (Responsable: Jefe de Departamento SAAD Comparecientes)</t>
  </si>
  <si>
    <t>Matriz de seguimiento de asignaciones de abogados a comparecientes</t>
  </si>
  <si>
    <t>Se adjunta matriz de asignaciones del SAAD Comparecientes a través de la cual se realiza el seguimiento a las asignaciones de defensa de abogados según la calidad del compareciente - calidad: Fuerza Publica, FARC, Terceros Civiles y otros, la cual permite tener un seguimiento a la nivelación de cargas de asignaciones a los profesionales, según su especialidad, confianza frente a los comparecientes, entre otros.</t>
  </si>
  <si>
    <t>Conforme al monitoreo y soportes presentados por el proceso se observa la ejecución del control, en cuanto al seguimiento de las asignaciones de defensa a los abogados mediante la utilziación de una matriz (para el primer trimestre 27 asignaciones de asesoría y 154 de defensa), en la cual se puede determina el abogado a designar según su especialidad y enfoques diferenciales, además de revisar las cargas asignadas. Adicionalmente el proceso presenta un informe del trimestre donde explica detalladamente la utilización de la matriz y el análisis de cargas cualitativas a los profesionales que se realiza (punto 3 del informe)</t>
  </si>
  <si>
    <t>26G</t>
  </si>
  <si>
    <t>Posible incumplimiento de los plazos establecidos para dar respuesta a las órdenes de Magistratura JEP relacionadas con los comparecientes</t>
  </si>
  <si>
    <t>Incremento de las solicitudes al equipo de SAAD comparecientes para dar respuesta a las ordenes de Magistratura de la JEP.</t>
  </si>
  <si>
    <t>Realizar priorización conforme a los plazos establecido para dar respuesta a las ordenes de magistratura (Responsable: Jefe de Departamento SAAD Comparecientes)</t>
  </si>
  <si>
    <t>Matriz de asignaciones del SAAD Comparecientes</t>
  </si>
  <si>
    <t>Realizar seguimiento a las asignaciones y respuestas a la Magistratura</t>
  </si>
  <si>
    <t>Actas de Comité o evidencias de reuniones de retroalimentación</t>
  </si>
  <si>
    <t xml:space="preserve">Jefe de Departamento SAAD Comparecientes </t>
  </si>
  <si>
    <t>Se adjunta matriz de asignaciones del SAAD Comparecientes a través de la cual se realiza la priorización de asignaciones conforme a los plazos establecido para dar respuesta a las ordenes de magistratura. Lo anterior se puede demostrar con el archivo extraido de la herramienta TEAMS mediante el cual se conoce el reporte dde vencimiento de trámites</t>
  </si>
  <si>
    <t xml:space="preserve">En comité primario del Departamento SAAD Comparecientes, el Jefe del Departamento dio instrucción sobre los tiempo definidos internamenete en la proyección y revisión de respuestas a las órdenes de magistratura. </t>
  </si>
  <si>
    <t>Conforme al monitoreo y soportes presentados por el proceso se observa la ejecución del control establecido en cuanto la priorización de órdenes de magistratura mediante la asignación de solicitudes en la matriz de seguimiento SAAD (sobre la cual se debe filtrar por la columna I "Origen" para seleccionar las Salas y Secciones) en donde se encuentran 182 solicitudes de magistratura y la priorización se realzia teniendo en cuenta la columna M "Plazo para dar cumplimiento". Resultado de este seguimiento, se refleja en la columna Z, en donde se puede establecer que el 70% de los registros presentan gestión en los plazos establecidos por el departamento (en conversación con el proceso manifiestan que muchos casos presentan plazos muy cortos para la gestión a realizar). Por lo anterior se espera para el próximo seguimiento visualizar la mejora de este procentaje. De otra parte el proceso complementa lo informado con el archivo denominado "Reporte de vencimiento Planner-Teams 04 05 2021" extraido de la herramienta TEAMS donde se muestra la prioridad establecida a cada caso (Media, importante o urgente) -&gt; es importante aclarar que la cantidad de registros de los dos archivos difiere toda vez que en el planer solo se registran los casos asignados a quienes tienen usuario JEP (en ocasiones se demora su asignación a contratistas).</t>
  </si>
  <si>
    <t>Conforme al monitoreo y soportes presentados por el proceso se observa las actividades tendientes al cumplimiento de la acción propuesta en cuanto al seguimiento de las asignaciones y respuestas a la magistratura con 2 actas de comité del mes de marzo (dias 01 y 12) donde se informa la cantidad de ordenes judiciales que se enceuntran en trámite y el jefe del departamento recalca la importancia de cerrar los casos en términos y dejar evidencia en la herramienta TEAMS.</t>
  </si>
  <si>
    <t>27G</t>
  </si>
  <si>
    <t>Posible incumplimiento en la debida prestación del servicio de representación de las víctimas en los procesos adelantados por la JEP</t>
  </si>
  <si>
    <t xml:space="preserve">Incremento en la demanda de asesorías y de representación  de parte de las víctimas o sujetos colectivos </t>
  </si>
  <si>
    <t>1. Impacto reputacional negativo
2. Incumplimiento de la misión institucional en la representación de víctimas
3. Desprotección de los derechos de las víctimas</t>
  </si>
  <si>
    <t xml:space="preserve">Realizar procesos de contratación de prestación de servicios y suscripción de convenios de asociación y cooperación internacional que desarrollen la misionalidad del SAAD Victimas en términos de representación de víctimas conforme a la demanda (Responsable: Jefe de Departamento SAAD Víctimas) </t>
  </si>
  <si>
    <t>Contratos de prestación de servicios o convenios suscritos</t>
  </si>
  <si>
    <t xml:space="preserve">Realizar seguimiento y control a los procesos asignados de representación judicial de víctimas conforme a las órdenes judiciales recibidas.
</t>
  </si>
  <si>
    <t>Informe de seguimiento y control </t>
  </si>
  <si>
    <t xml:space="preserve">Jefe de Departamento SAAD Víctimas </t>
  </si>
  <si>
    <t>El SAAD víctimas trimestramente realiza informe de control y seguimiento a las víctimas representadas por los abogados SAAD y las organizaciones asociadas al PNUD,  para el reporte del primer cuatrimestre se adjunta el informe correspondiente a la gestión de representación realizada por los abogados contratados en la modalidad de prestación de servicios y las organizaciones asociadas al convenio 414-2020.
Evidencia: Plan de acción 2/Abril/Informe III trimestre de seguimiento y control a la representación. El cual permite evidenciar que durante el primer trimestre del 2021 los abogados del SAAD asumieron la representación de 107 víctimas individuales y brindaron asesoría jurídica a 212 víctimas.
Por su parte, las organizaciones asociadas al convenio PNUD 414 de 2020, el cual se encuentra en ejecución hasta el 30 de junio de 2021, representó a 204 víctimas individuales y 1 sujeto colectivo étnico y asesoraron 163 víctimas.Para un total de 311 víctimas representadas y 292 asesoradas durante el trimestre del informe.</t>
  </si>
  <si>
    <t>Conforme al monitoreo y soportes presentados por el proceso se observa la ejecución del control establecido en cuanto a la realización de contratos de prestación de servicios y convenios  de cooperación internacional que permitan a las víctimas acceder a los servicios de asesoría y representación en Bogotá y a nivel territorial. Para ello se soportan con 10 contratos de prestación de servicios que finalizan en septiembre de 2021 (con sus correspondientes actas de inicio ) y un convenio con el PNUD que estará vigente al 30 de junio de 2021 (segun úlitma enmienda del convenio)</t>
  </si>
  <si>
    <t>Conforme al monitoreo y soportes presentados por el proceso se observa el cumplimiento de la acción porpuesta en realizar seguimiento a la prestación de servicios de represntación y asesoría jurídica a victimas y colectivos, soportado en un informe de seguimiento trimestral, el cual reporta que a través de los abogados SAAD y las organizaciones asociadas al convenio se ha representado a 311 víctimas individuales, de las cuales 212 se enceuntran enmarcadas en los macro-casos de la SRVR, y 292 víctimas asesoradas jurídicamente.</t>
  </si>
  <si>
    <t>Desconocimiento de cambios normativos o jurisprudenciales que tengan impacto en los escenarios de participación a víctimas ante la JEP</t>
  </si>
  <si>
    <t xml:space="preserve">Realizar actividades de formación con módulos o programas actualizados para cualificación del servicio de la representación a víctimas (Responsable: Jefe de Departamento SAAD Víctimas) </t>
  </si>
  <si>
    <t>* Cursos del programa de formación permanente implementados
* Listas de asistencia
* Plan de trabajo</t>
  </si>
  <si>
    <t>El SAAD víctimas a través del programa de formación permanente fortalece los procesos de asesoría y representación de los profesionales jurídicos . En este contexto, durante el primer cuatrimestre del 2021 se han desarrollado seis (6) encuentros virtuales del curso actualización a profesionales jurídicos y psicosociales y organizaciones defensoras de los derechos humanos y sociales interesados en representar, acompañar e informar a las víctimas acerca de los procesos ante la JEP.
Evidencia: Control 2_Programa de formación permanente/Informes de seguimiento y monitoreo. Mediante el cual se puede evidenciar la implementación de los cursos de formación.
Control 2_Programa de formación permanente/Listas de asistencia. Se adjuntan las listas de asistencia de los talleres ejecutados durante el primer cuatrimestre.
Control 2_Programa de formación permanente/Plan trabajo</t>
  </si>
  <si>
    <t>Conforme al monitoreo y soportes presentados por el proceso se observa la ejecución del control establecido teniendo en cuenta la planeación presentada para el programa de formación permanente con la elaboración y revisión de materiales pedagógicos y programación de talleres durante la vigencia. Así mismo, se evidencia un informe de seguimiento y control que contiene los resultados de cuatro (4) de los seis (6) eventos realizados en los meses de marzo y abril con el tema "generalidades, procedimiento de acreditación de condición de víctima, procedimiento de reconocimiento de verdad y responsabilidad, procedimiento de ausencia de reconocimiento de verdad y responsabilidad, procedimiento de definición de situaciones jurídicas y procedimiento de amnistía o indulto". Nota: Conforme a lo manifestado por el proceso, los dos (2) eventos finales de abril que no se enceuntran relacionados en el informe, se debe a que este grupo continúa en mayo y hasta finalizar el ciclo se incluye en el próximo informe.</t>
  </si>
  <si>
    <t>Situaciones de fuerza mayor o caso fortuito (situaciones de orden público, emergencia nacional, entre otras) que impidan el desarrollo de la misionalidad</t>
  </si>
  <si>
    <t xml:space="preserve">No existe control </t>
  </si>
  <si>
    <t>Realizar informe de las situaciones de orden público, emergencia sanitaria u otras situaciones de fuerza mayor que permitan identificar los factores que generen un impacto negativo en el desarrollo de las actividades del departamento SAAD Víctimas.</t>
  </si>
  <si>
    <t>Informe de seguimiento</t>
  </si>
  <si>
    <t>Como producto de un ejercicio de articulación entre la Secretaría Ejecutiva y la UIA, a partir del segundo trimestre de 2021 el SAAD contará con la información del boletín mensual sobre situación de riesgo en territorio, el cual será tomado como insumo para la construcción del informe que permita identificar los factores externos que pueden afectar el desarrollo de las actividades del departamento.
De igual manera, semanalmente la jefatura del departamento realiza reuniones con los contratistas en territorio donde se identifican las situaciones de orden público u otros eventos que puedan impactar negativamente en el desarrollo de sus actividades.
Estas actividades permitirán obtener insumos para presentar el informe de seguimiento establecido en el plan de acción, en el primer semestre del 2021.</t>
  </si>
  <si>
    <t>Teniendo en cuenta que la periodicidada de esta acción propuesta es semestral, el proceso informa que se encuentra levantando información con los contratistas en territorio y está a la espera de un insumo "boletín mensual sobre situación de riesgo en territorio" que provee la SE el segundo trimestre de 2021, con el fin de elaborar el informe de seguimiento respectivo y así dar cumplimiento a la acción propuesta.</t>
  </si>
  <si>
    <t>Órdenes o solicitudes tardías, incompletas o con dificultad de cumplimiento para la asignación de abogados</t>
  </si>
  <si>
    <t>Establecer comunicación inmediata con el Despacho o la Secretaría Judicial a fin de completar la información faltante (Responsable: Jefe de Departamento SAAD Víctimas)</t>
  </si>
  <si>
    <t>Comunicación a los despachos o Secretaria Judicial</t>
  </si>
  <si>
    <t>El SAAD víctimas ha establecido comunicaciones con el despacho a cargo y la Secretaría Judicial de la sala o sección que corresponda, con el fin de solicitar información de contacto de las víctimas con orden de representación judicial al SAAD. De esta manera, durante el primer cuatrimestre del 2021 el profesional del SAAD víctimas generó comunicaciones a través de correo electrónico a los despachos y a las Secretarías Judiciales correspondientes, con el fin de completar la información faltante. 
Evidencia: Control 3_Comunicaciones/Correos electrónicos. Se adjuntan los correos donde se evidencia la solicitud a los Despachos y  a las Secretarías Judiciales correspondientes para completar información faltante o desasignar el caso toda vez que no fue posible el contacto con la víctima.</t>
  </si>
  <si>
    <t>Conforme al monitoreo y soportes presentados por el proceso se observa la ejecución del control, teniendo en cuenta que se realizan comunicaciones a la secretaría judicial y magistratura (en otros casos a la Dirección de TI) con el fin de complementar y obtener la infomración faltante para dar cumplimiento a lo ordenado</t>
  </si>
  <si>
    <t>28G</t>
  </si>
  <si>
    <t>Posibles acciones de discriminación, desigualdad y atenciones no pertinentes a los actores intervinientes ante la Jurisdicción.</t>
  </si>
  <si>
    <t>Desconocimiento de los lineamientos  para la implementación de los enfoques diferenciales  e interseccionalidad, por parte de los equipos de trabajo de la JEP.</t>
  </si>
  <si>
    <t>1. Atención sin pertinencia específica en relación con la calidad de titulares de derechos y sujetos colectivos  de los grupos de especial protección.
2.Generación de barreras de acceso a la justicia
3. Impacto reputacional</t>
  </si>
  <si>
    <t>* Elaborar y socializar documentos técnicos para la incorporación de los lineamientos de los enfoques diferenciales e interseccionalidad. (Responsable: Jefe de Departamento de Enfoques Diferenciales)
* Realizar seguimiento a reuniones de socialización para la implementación de los lineamientos de los enfoques diferenciales e interseccionalidad. (Responsable: Jefe de Departamento de Enfoques Diferenciales)</t>
  </si>
  <si>
    <t xml:space="preserve">Semestral </t>
  </si>
  <si>
    <t>* Documentos técnicos elaborados por el DED y compartidos con las diferentes áreas. 
* Informe de seguimiento a las reuniones de socialización para la  implementación de los lineamientos</t>
  </si>
  <si>
    <t xml:space="preserve">Control 1: Teniendo en cuenta la periodicidad de este control, a continución se presentan los avances del cuatrimestre los avances, así:  Se elaboró el documento técnico denominado Narrativa conjunta de los enfoques diferenciales e interseccionalidad, que presenta los lineamientos de cada uno de los enfoques que se orientan en el marco de los componentes de derecho. Adicionalmente, se construyó un documento con la descripción de las acciones y la metodología para la socialización e implementación de los enfoques diferenciales y la interseccionalidad.
Soportes: 
1.	Documento técnico narrativa de enfoques diferenciales e interseccionalidad 
2.	Informe de seguimiento a las acciones de socialización e implementación 
3.	Propuesta de Encuentro Nacional de Enfoques Diferenciales 
4.	Acta 23 de abril Plan de Implementación 
5.	Acta de 26 de abril Encuentro Nacional 
</t>
  </si>
  <si>
    <t>Conforme al monitoreo y soportes presentados por el proceso se observa la ejecución del control, que aunque su periodicidad es semestral, se presenta un avance en cuenta a la elaboración del documento técnico "narrativa de enfoques diferenciales e interseccionalidad" y un informe de seguimiento a las acciones de socialización e implementación. De otra parte se está trabajando en la propuesta de un Encuentro Nacional de Enfoques Diferenciales.
Por lo anterior, se espera para el próximo seguimiento presentar los avances relacionados con la socialización de los documentos elaborados.</t>
  </si>
  <si>
    <t>Inadecuada caracterización de víctimas y comparecientes en calidad de titulares de derechos y sujetos de especial protección.</t>
  </si>
  <si>
    <t>Realizar actividades necesarias con las distintas dependencias para lograr la incorporación de las categorías poblacionales en los instrumentos de captura de información de víctimas, comparecientes y otros grupos de interés de la JEP de acuerdo con las dimensiones y categorías de desagregación de los enfoques diferenciales (Responsable: Jefe de Departamento de Enfoques Diferenciales)</t>
  </si>
  <si>
    <t>Actas de reuniones, listados de asistencia o demás evidencias que demuestren la gestión</t>
  </si>
  <si>
    <t>Elaborar un documento metodológico - orientativo para apoyar la incorporación de la caracterización poblacional en los Formularios Electrónicos de Captura (FEC)  atendiendo a los enfoques diferenciales</t>
  </si>
  <si>
    <t>Documento metodológico -  orientativo para la incorporación de la caracterización poblacional atendiendo a los enfoques diferenciales.</t>
  </si>
  <si>
    <t>Jefe de Departamento de Enfoques Diferenciales</t>
  </si>
  <si>
    <t>Control 2: El primer trimestre del año se realizaron acciones de alistamiento para la realización de las accioens puntules que se adelnataron en el mes de abril y que se reportan a continuación: Se adelantaron acciones conjuntas con el Departamento de Atención al Ciudadano, para incorporar las dimensiones y categorías del enfoque de Persona Mayor, en el formulario de PQRSDF. 
Se avanzó en la revisión, ajuste y remisión de la información del Módulo de Gestión Territorial en la que se ajustan y se precisan las categorías al interior de los enfoques diferenciales y además se solicita la incorporación de variables adicionales que cualificarán la información de captura que ofrece el módulo.  
Soportes:
1.Aportes al formulario de PQRSDF.
2.Listado de asistencia 5 de abril Formulario PQRSDF
3.Listado de asistencia 9 de abril  Formulario PQRSDF
4.Acta de reunión Módulo de Gestión Territorial
5. Listado de Asistencia Módulo Territorial
6.Especificaciones para el Módulo de Gestión Territorial</t>
  </si>
  <si>
    <t xml:space="preserve">El Departamento de Enfoques Diferenciales avanzó en la elaboración del documento denominado Manual de Caracterización Poblacional, en el que se incluyen consideraciones generales para la obtención de los datos de caracterización poblacional y se prsentan algunas consideraciones particulares frente a cada uno de los enfoques. 
Soportes:
Manual de Caracterización Poblacional - Documento preliminar </t>
  </si>
  <si>
    <t>Conforme al monitoreo y soportes presentados por el proceso se observa la ejecución de las actividades encaminadas a incorporar en los instrumentos de captura de información de víctimas, comparecientes y otros grupos de interés de la JEP, con una etapa preparatoria durante los primeros tres (3) meses del año (al respecto hay que tener en cuenta que los contratistas que apoyan estas actividades no están vinculados desde enero) y que se ven aplicadas en el mes de abril de 2020 con aportes para incorporar en el formulario de PQRSDF y el modulo de gestión territorial variables para las dimenciones de los enfoques diferenciales. Lo anterior soportado con listados de asistencia y documentos preliminares para la incorporacion de variables.
Se espera para el próximo seguimiento presentar los resultados finales de estos ajustes en los distintos intrumentos de captura de información</t>
  </si>
  <si>
    <t>Conforme al monitoreo y soportes presentados por el proceso se observa el avance al cumplimiento de la acción propuesta de elaborar un documento orientativo de carácter metodológico para la incorporación de la caracterización poblacional en los Formularios Electrónicos de Captura (FEC) atendiendo a los enfoques diferenciales denominado "Manual de Caracterización Poblacional" el cual se encuentra en versión preliminar.
Por lo anterior se espera para el próximo seguimiento el documento final aprobado y divulgado a los interesados</t>
  </si>
  <si>
    <t xml:space="preserve">Dificultades de relacionamientos con las organizaciones representativas de los titulares de derechos colectivos e individuales, víctimas y comparecientes.  </t>
  </si>
  <si>
    <t>Realizar seguimiento al avance en el cumplimiento de los acuerdos de consulta previa para entregar a las respectivas instancias  de diálogo y concertación de los pueblos Indígenas, Negros, Afrocolombianos, Raizal, Palenquero y Rrom -Gitano- (Responsable: Jefe de Departamento de Enfoques Diferenciales)</t>
  </si>
  <si>
    <t>Informes de avances en el cumplimiento de acuerdos de consulta previa</t>
  </si>
  <si>
    <t>Control 3. Se elaboró un informe que da cuentas de las acciones que se adelantan y se gestionan para dar respuesta a los compromisos establecidos en el marco de Consulta Previa.
Soportes:
1.Informe de PRELIMINAR avances en el cumplimiento de Consulta Previa</t>
  </si>
  <si>
    <t>Conforme al monitoreo y soporte presentado por el proceso se observa la ejecución del control establecido con un documento preliminar que muestra el resultado de los avances en el cumplimiento de los acuerdos de consulta previa conlos pueblos Indígenas, Negros, Afrocolombianos, Raizal, Palenquero y Rrom (Gitano), el cual se espera para el proximo seguimiento (teniendo en cuenta que es un control semestral) contar con el documento finlizado y divulgado.</t>
  </si>
  <si>
    <t>29G</t>
  </si>
  <si>
    <t>Gestión de atención al ciudadano</t>
  </si>
  <si>
    <t>Brindar atención y orientación  a las víctimas, comparecientes, terceros intervinientes y ciudadanía en general en temas de la Jurisdicción Especial para la Paz (JEP), así como informar sobre las peticiones, quejas, reclamos, sugerencias, denuncias y felicitaciones PQRSDF, que hagan los mismos a través de los diferentes canales de atención en los términos enmarcados por la normatividad vigente; enfocado a la satisfacción por la información suministrada.</t>
  </si>
  <si>
    <t>Jefe del Departamento de Atención al Ciudadano</t>
  </si>
  <si>
    <t>Posible incumplimiento de los términos establecidos por la ley en la respuesta de PQRSDF</t>
  </si>
  <si>
    <t>Omisión o inoportunidad en la gestión de las PQRSDF por parte de los responsables de su tramite</t>
  </si>
  <si>
    <t>1. Impacto reputaciones
2. Procesos sancionatorios
3. Acciones constitucionales</t>
  </si>
  <si>
    <t>Notificar a cada dependencia sobre el estado de las PQRSDF (Responsable: Jefe de Departamento de Atención al Ciudadano)</t>
  </si>
  <si>
    <t>Reportes diarios de PQRSDF por dependencia</t>
  </si>
  <si>
    <t xml:space="preserve">Realizar reuniones periódicas con los administradores del sistema de información con el fin de realizar seguimiento a la correcta implementación del sistema. </t>
  </si>
  <si>
    <t xml:space="preserve">* Cronograma de reuniones con los administradores del sistema de información
* Actas de reunión. </t>
  </si>
  <si>
    <t>Jefe de Departamento de Atención al Ciudadano</t>
  </si>
  <si>
    <t>*Gestión de atención al ciudadano
*Gestión documental</t>
  </si>
  <si>
    <t>Se realiza reporte del estado de las PQRSDF a cada una de las áreas.  Este reporte se obtiene del sistema de gestión documental CONTI, que genera un archivo excel con las PQRSDF que no registran respuestas dentro del sistema y que se envía de manera diaria a cada una de las áreas.
Evidencia correos electrónicos diarios enviados por CONTI (se adjuntan a modo de ejemplo los correos electrónicos que llegan a la Jefe del Departamento de Atención al Ciudadano del 19, 20 y 21 de abril y el soporte en excel).</t>
  </si>
  <si>
    <t>Se realizaron reuniones periódicas con los administradores del sistema de información en las siguientes fechas, de acuerdo con las necesidades que se evidenciaron: * 25 de enero Revisión aplicativo CONTI * 25 de enero Revisión versión final PQRSDF Adulto mayor con DAC * 3 de febrero Revisión versión final PQRSDF Adulto Mayor * 5 de febrero Probar la funcionalidad de las alarmas
* 23 de febrero Revisión respuestas PQRSDF * 2 de marzo Reunión aplicativo CONTI * 10 de marzo Seguimiento a PQRSDF * 24 de marzo Seguimiento a PQRSDF * 12 de abril Ajuste CONTI solicitados el 19 de febrero * 20 de abril Flujo corrección categorización PQRSDF * 27 de abril Puntos DAC * 27 de abril Procedimiento documentos con dificultad de acceso
Evidencias: se adjuntan actas, cronograma de reuniones y grabaciones</t>
  </si>
  <si>
    <t>Conforme al monitoreo y soportes presentados por el proceso se observa la ejecución del control estrableido, toda ve que desde la misma solución tecnológica "CONTi" se generan correos automáticos de manera diara a los diferetenes líderes de las dependencias que tienen a acargo PQRSDF pendientes por gestionar y proximas a vencer. Como evidencia de esto, se muestran 3 correos del mes de abril 2021 remitidos desde VU.noficacionescon@jep.gov.co al correo de la Jefe del Departamento de Atención al Ciudadano "Constanza Cañon" y sus respectivos archivos excel que se adjuntan al comunicado.
Se recomienda al proceso para el próximo seguimiento una muestra de cada uno de los meses a reportar</t>
  </si>
  <si>
    <t>Conforme al monitoreo y soportes presentados por el proceso se observa la ejecución de reuniones con el proveedor de la solución teconlógica "Servisoft" en donde se muestra como objetivo seguimiento a funcionalidades requeridas para el manejo y reporte de las PQRSDF. Se presentan como evidencias actas de reunión en PDF y de correo electrónico (teams), así como unas grabaciones (3) que no es posible reproducirlas, sin embargo en el nombre del archivo se consigna el objetivo y fecha de reunión. De otra parte se adjunta cronograma de reuniones, sobre el cual se recomienda al proceso para el próximo seguimiento establecerlo para la vigencia completa.</t>
  </si>
  <si>
    <t>Debilidades en la clasificación, tipificación y asignación de las PQRSDF por desconocimiento de los servidores públicos de lo ordenado en las disposiciones legales</t>
  </si>
  <si>
    <t>Reforzar y actualizar los conocimientos a los servidores que clasifican, tipifican, asignan y reciben PQRSDF (Responsable: Jefe de Atención al Ciudadano)</t>
  </si>
  <si>
    <t>Listado de asistencia a reuniones de refuerzo y actualización de conocimientos técnicos</t>
  </si>
  <si>
    <t>Se realizó capacitación al personal de ventanilla única por parte del DAC el 26 de marzo de 2021.
Se coordinó capacitación con el  Departamento de Atención a Víctimas al personal de ventanilla única DAV sobre tipificación PQRSDF en 5 de abril
Se coordinó capacitación con la Secretaría Judicial al personal de ventanilla única el 12 de abril de 2021.
Se coordinó capacitación con el Departamento de Conceptos y Representación Jurídica sobre tipificación PQRSDF al personal de ventanilla única el 13 de abril de 2021.
Evidencia: listados de asistencia y memorias de algunas capacitaciones.</t>
  </si>
  <si>
    <t>Conforme al monitoreo y soportes presentados por el proceso se observa la ejecución del control establecido (actaulziar y reforzar conocimientos  a los funcionarios que tipifican) teniendo en cuenta que durante el primer trimestre se reliazó una capacitación (26/03/2021) por parte del DAC y para el mes de abril tres (3) capacitaciones por parte del Departamento de Conceptos y Representación Juridica,  Atención a Víctimas y Secretaria Judicial.</t>
  </si>
  <si>
    <t>30G</t>
  </si>
  <si>
    <t>Gestión de comunicaciones</t>
  </si>
  <si>
    <t>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t>
  </si>
  <si>
    <t>Subdirector (a) de Comunicaciones</t>
  </si>
  <si>
    <t xml:space="preserve">
Posible comunicación no asertiva con los grupos de interés</t>
  </si>
  <si>
    <t xml:space="preserve">
Debilidades en la apropiación de la política de comunicaciones y los documentos derivados de la misma</t>
  </si>
  <si>
    <t>Impacto reputacional</t>
  </si>
  <si>
    <t>Realizar campañas de difusión que refuercen los contenidos estratégicos de la Política de Comunicaciones. (Responsable: Profesional Especializado II)</t>
  </si>
  <si>
    <t>Piezas de difusión divulgadas</t>
  </si>
  <si>
    <t>Contenidos de los comunicados priorizados que no siguen los lineamientos de la Política de Comunicaciones</t>
  </si>
  <si>
    <t xml:space="preserve">
Verificar contenidos de los comunicados priorizados antes de su publicación. (Responsable: Subdirector de comunicaciones)</t>
  </si>
  <si>
    <t>Actas de reunión o correos electrónicos con la aprobación de los comunicados</t>
  </si>
  <si>
    <t xml:space="preserve">Durante el I Cuatrimestre del año 2021, dando cumplimiento al control "Verificar contenidos de los comunicados priorizados antes de su publicación" según el riesgo 30G "Posible comunicación no asertiva con los grupos de interés", se realiza el reporte de correos electrónicos con la aprobación de los comunicados. Como soporte, se encuentran 4 archivos que contienen dicho proceso de verificación y aprobación.
Los 4 reportes (Reporte Enero, Reporte Febrero, Reporte Marzo y Reporte Abril) se localizan en la carpeta "2021RIESGOS DE GESTIÓN - PRIMER CUATRIMESTRE 2021 - GESTIÓN DE LAS COMUNICACIONES - Riesgo -30G", en la carpeta denominada:                                                                      
"Anexo 2 - Verificar contenidos de los comunicados priorizados antes de su publicación"
</t>
  </si>
  <si>
    <t xml:space="preserve">Conforme al monitoreo realizado por el proceso y las evidencias cargadas en el one drive, se denota la ejecución del presente control, mediante el reporte de correos electrónicos que contienen la aprobación de los comunicados, tal como se evidencia en los cuantro (4) archivos que dan cuenta de la verificación y aprobación de los comunicaciones realizados durante los meses de enero, febrero, marzo y abril (ver anexo 2 - Verificar contenidos de los comunicados priorizados antes de su publicación).
Se recomienda al proceso continuar con la  verificación de  contenidos de los comunicados priorizados, antes de su publicación, con el fin de que estos cumplan con los lineamientos de la Política de Comunicaciones. </t>
  </si>
  <si>
    <t>31G</t>
  </si>
  <si>
    <t>Gestión de cooperación internacional</t>
  </si>
  <si>
    <t>Promover el reconocimiento y apoyo de la comunidad internacional en el desarrollo y consolidación de la Jurisdicción Especial para la Paz (JEP), gestionando relaciones estratégicas y acompañando la implementación de proyectos de cooperación internacional.</t>
  </si>
  <si>
    <t>Subdirector (a) de Cooperación Internacional</t>
  </si>
  <si>
    <t>Posibilidad de perder apoyo por parte de los aliados estratégicos.</t>
  </si>
  <si>
    <t xml:space="preserve">
Debilidades en la formulación de  proyectos que no respondan a las necesidades de la Entidad.</t>
  </si>
  <si>
    <t>1. Necesidades desatendidas
2. Impacto reputacional</t>
  </si>
  <si>
    <t xml:space="preserve">Realizar mesa de trabajo con el  Presidente  y la Secretaria Ejecutiva  donde se   priorizara   las demandas de cooperación internacional y brindarán las orientaciones que estimen pertinentes para desarrollar la gestión de apoyos de cooperación. Responsable: Subdirectora de Cooperacipon Internacional </t>
  </si>
  <si>
    <t xml:space="preserve">
Documento de priorización de demandas</t>
  </si>
  <si>
    <t>Durante el primer trimestre de 2021 se adelantó el proceso de planeación que orientará la gestión de cooperación internacional durante la vigencia. En reunión del 18 de febrero de 2021, el presidente y la secretaria ejecutiva priorizaron los siguientes proyectos para avanzar con gestiones ante actores internacionales:
Prioridad No. 1: Apoyos a la Sala de Reconocimiento de Verdad y Responsabilidad (SRVR) y al GRAI para el desarrollo de los macrocasos vigentes y la apertura de nuevos macrocasos.
Prioridad No. 2: Asistencia técnica para dar continuidad al registro de víctimas y comparecientes y dentro de él, al inventario de beneficios, y asistencia para implementar la fase 1 del monitoreo de libertades y sanciones propias.
Prioridad No. 3: Cuadernos de guerra para terminar la guerra – Piloto con el Consejo Regional Indígena del Cauca (CRIC).
Prioridad No.4: Proyecto apoyo a Buenaventura por parte del SIVJRNR.
Se adjunta como evidencia del control el acta de reunión del 18 de febrero de 2021.
Disponible en la siguiente ruta de Sharepoint: https://jepcolombia-my.sharepoint.com/personal/subcontrol_interno_jep_gov_co/Documents/3.ROL%20DE%20GESTION%20RIESGOS/2021RIESGOS%20DE%20GESTION/PRIMER%20CUATRIMESTRE%202021/GESTI%C3%93N%20DE%20COOPERACI%C3%93N%20INTERNACIONAL/Riesgo-31G/Control%201/</t>
  </si>
  <si>
    <t xml:space="preserve">Conforme al monitoreo realizado por el proceso y los soportes presentados se denota la ejecucióndel control existente que dice “realizar mesa de trabajo con el Presidente y la Secretaria Ejecutiva donde se priorizara las demandas de cooperación internacional y brindaran las orientaciones que estimen pertinentes para desarrollar la gestión de apoyos de cooperación ”evidenciando el cumplimiento del control por el proceso de planeación realizado en reunión del 18 de febrero de 2021 con el Presidente y la Secretaria Ejecutiva la priorización de los siguientes proyectos para avanzar con gestiones ante actores internacionales:
Prioridad No. 1: Apoyos a la Sala de Reconocimiento de Verdad y Responsabilidad (SRVR) y al GRAI para el desarrollo de los macro casos vigentes y la apertura de nuevos macro casos.
Prioridad No. 2: Asistencia técnica para dar continuidad al registro de víctimas y comparecientes y dentro de él, al inventario de beneficios, y asistencia para implementar la fase 1 del monitoreo de libertades y sanciones propias.
Prioridad No. 3: Cuadernos de guerra para terminar la guerra – Piloto con el Consejo Regional Indígena del Cauca (CRIC).
Prioridad No.4: Proyecto apoyo a Buenaventura por parte del SIVJRNR.
Se observo en el one drive acta de reunión del 18 de febrero de 2021.
</t>
  </si>
  <si>
    <t>Verificar el cumplimiento de las actividades  según lo dispuesto en el procedimiento JEP-PT-04-03 Seguimiento a proyectos y acciones colaborativas de cooperación internacional
 Responsable: Profesional especializado II, Profesional de gestión II.</t>
  </si>
  <si>
    <t xml:space="preserve">
Matriz de acuerdos, proyectos y acciones colaborativas </t>
  </si>
  <si>
    <t>Durante el primer semestre de 2021 la Subdirección de Cooperación Internacional (SCI) implementó el procedimiento JEP-PT-04-03 de seguimiento a proyectos y acciones colaborativas de cooperación internacionalsobre. Dicha implementación se adelantó respecto de todas los proyectos y acciones colaborativas que se encontraban vigentes durante el período de reporte.
El seguimiento realizado por la Subdirección fue registrado en la matriz de acuerdos, proyectos y acciones colaborativas que se reporta mensualmente al despacho de la Secretaría Ejecutiva. Se adjuntan como fuente de verifcación del control los reportes realizados en enero, febrero, marzo y abril de 2021.
Disponible en la siguiente ruta de Sharepoint: 
https://jepcolombia-my.sharepoint.com/personal/subcontrol_interno_jep_gov_co/Documents/3.ROL%20DE%20GESTION%20RIESGOS/2021RIESGOS%20DE%20GESTION/PRIMER%20CUATRIMESTRE%202021/GESTI%C3%93N%20DE%20COOPERACI%C3%93N%20INTERNACIONAL/Riesgo-31G/Control%202</t>
  </si>
  <si>
    <t xml:space="preserve">Conforme al monitoreo realizado por el proceso y los soportes presentados se denota la ejecución del control existente que dice “verificar el cumplimiento de las actividades según lo dispuesto en el procedimiento JEP-PT-04-03 seguimiento a proyectos y acciones colaborativas de cooperación internacional ” evidenciando el cumplimiento por medio del seguimiento de los proyectos y acciones colaborativas de los meses de enero a abril así:
En enero se realizó el seguimiento de 25 proyectos (23 de implementaciones y 2 en aprobados) y 4 acciones colaborativas (3 en implementación y 1 aprobada).
En febrero se realizo el seguimiento de 30 proyecto (25 en implementación 1 aprobados y 4 en gestión) y 4 acciones colaborativas (3 en implementación y 1 aprobados).
En marzo se realizo el seguimiento de 29 proyectos (25 en implementación y 4 en gestión) y 7 acciones colaborativas (6 en implementación, 1 aprobado y 1 en gestión).
Se Evidenciaron en el one drive cuatro matrices en Excel de seguimiento a los proyectos y acciones colaborativas de los meses de enero, febrero, marzo y abril.
</t>
  </si>
  <si>
    <t>32G</t>
  </si>
  <si>
    <t>Soporte para la administración de justicia</t>
  </si>
  <si>
    <t>Realizar acciones de soporte judicial, análisis de contexto, relatoría, de policía judicial y de protección a víctimas, testigos y demás intervinientes, con el fin de apoyar a las Salas de Justicia, al Tribunal para la Paz y a la Unidad de Investigación y Acusación (UIA) en el cumplimiento de la misión de la JEP.</t>
  </si>
  <si>
    <t>Director (a) de la  UIA</t>
  </si>
  <si>
    <t>Posibilidad de soporte judicial inadecuado  por actividades deficientes de análisis de contexto y de policia judicial</t>
  </si>
  <si>
    <t xml:space="preserve">
Metodologías sobre análisis de contexto inadecuadas, insuficientes, desactualizadas.</t>
  </si>
  <si>
    <t xml:space="preserve">
1. Atraso en los procesos judiciales 
2. Afectación en la toma de decisiones judiciales  </t>
  </si>
  <si>
    <t>Revisar los documentos técnicos para la elaboración de análisis de contexto y actualizar de ser necesario. (Responsable: Investigador Experto/GRANCE)</t>
  </si>
  <si>
    <t xml:space="preserve">Anual 
</t>
  </si>
  <si>
    <t>*Informe de revisión. 
*Documentos técnicos actualizados (si aplica).</t>
  </si>
  <si>
    <t>La ejecución del presente control se realizó a partir de las labores hechas por la UIA, en diciembre de 2020, momento en el cual se revisaron y socializaron los documentos técnicos (procedimiento de análisis de contexto) , el cual se aplicará en la vigencia 2021, en dicha reunión se recomendó la actualización del procedimiento en mención; tal como se indica en el informe adjunto "Acta GRANCE socialización guía de contextos", documento en el cual se presenta informe inditificando oportunidades de mejora para la actualización del docmento en mención . El próximo reporte de la ejecución de este control se realizará en diciembre de 2021.</t>
  </si>
  <si>
    <t>Conforme al monitoreo realizado por la Unidad de Investigación y Acusación (UIA) y las evidencias cargadas en el one drive, se denota la ejecución del presente control toda vez que en el mes de diciembre de 2020   revisaron y socializaron los documentos técnicos (procedimiento de análisis de contexto) , el cual tendrá su aplicación durante  la vigencia 2021, adicional a ello informan que en dicha reunión se recomendó la actualización del procedimiento en mención; tal como se indica en el informe adjunto "Acta GRANCE socialización guía de contextos (Fila 96. Anual)", documento en el cual se presenta informe inditificando oportunidades de mejora para la actualización del docmento ya mencionados. De igual forma, la UIA informa que  el próximo reporte de la ejecución de este control se realizará en diciembre de 2021.
Se recomienda a la UIA continuar con las acciones tendientes a revisar los documentos técnicos para la elaboración de análisis de contexto y actualizarlos de ser necesario.</t>
  </si>
  <si>
    <t xml:space="preserve">Información primaria insuficiente para la construcción de los contextos </t>
  </si>
  <si>
    <t xml:space="preserve">
Revisar las fuentes de información y lineamientos institucionales utilizados para la elaboración del contexto. (Responsable: Investigador Experto/GRANCE)
</t>
  </si>
  <si>
    <t xml:space="preserve">Acta de reunión de revisión de fuentes de información primaria y lineamientos Institucionales </t>
  </si>
  <si>
    <t>A la fecha del presente monitoreo se han realizado avances en la revisión de las fuentes de información para el análisis de contexto, los lineamientos institucionales, tal como se denota en el "Acta Grance socialización guía de contextos", reunión en la cual, adicional a la  revisión  del procedimiento de análisis de contexto,  se revisaron las fuentes de información y los lineamientos institucionales.</t>
  </si>
  <si>
    <t xml:space="preserve">Conforme al monitoreo realizado por la Unidad de Investigación y Acusación (UIA) y las evidencias cargadas en el one drive, se denota la ejecución del presente control, toda vez que han realizado avances en la revisión de las fuentes de información para el análisis de contexto, los lineamientos institucionales, tal como se evidencia en el "Acta Grance socialización guía de contextos (Fila 97. Semestral)", reunión en la cual, adicional a la  revisión  del procedimiento de análisis de contexto,  se revisaron las fuentes de información y los lineamientos institucionales.
Se recomienda a la UIA continuar con las acciones tendientes a la ejecución del control enfocado en la revisisón de las fuentes de información y lineamientos institucionales utilizados para la elaboración del contexto. </t>
  </si>
  <si>
    <t>Posible deficiancias en el  conocimiento del personal que elabora los análisis de contextos y policia judicial.</t>
  </si>
  <si>
    <t>Realizar capacitaciones en temas relacionados con el análisis de contexto y policia judicial</t>
  </si>
  <si>
    <t xml:space="preserve">Listado de asistencua a capacitación </t>
  </si>
  <si>
    <t>*Profesional Experto
Subdirección de Fortalecimiento</t>
  </si>
  <si>
    <t>*Soporte para la administración de justicia
*Gestión del conocimiento</t>
  </si>
  <si>
    <t xml:space="preserve">La ejecución del presente plan de acción se reportará una vez se asista a las capacitaciones enfocadas en análisis de contexto y conforme a la periodicidad definida. La UIA se encuentra a la espera de la programación de las capacitaciones por parte de la Subdirección de Fortalecimiento Institucional para el siguiente semestre. </t>
  </si>
  <si>
    <t xml:space="preserve">Conforme al monitoreo presentado por la Unidad de Investigación y Acusación (UIA), la misma informa que " La ejecución del presente plan de acción se reportará una vez se asista a las capacitaciones enfocadas en análisis de contexto y conforme a la periodicidad definida. La UIA se encuentra a la espera de la programación de las capacitaciones por parte de la Subdirección de Fortalecimiento Institucional para el siguiente semestre".
Se recomienda a la UIA reportar el cumplimiento del presente plan de acción, una vez sus servidores y servidoras asistan a las capacitaciones enfocadas en análisis de contexto, el próximo semestre. </t>
  </si>
  <si>
    <t>Asignaciones inequitativas de labores judiciales a los investigadores</t>
  </si>
  <si>
    <t xml:space="preserve">Realizar  asignación  equitativa  a los investigadores. (Responsable: Profesional Experto/GETIJ)
</t>
  </si>
  <si>
    <t>Informe  trimestral  de asignaciones a los investigadores</t>
  </si>
  <si>
    <t>La ejecución del presente control se determina a partir del informe adjunto, en donde se identifica la asignación equitativa, por parte del responsable del grupo a cada investigador, de acuerdo con las ordenes a policia judicial que llegan del equipo de investigación fiscal (ver informe asignación equitativa de investigadores primer trimestre).</t>
  </si>
  <si>
    <t xml:space="preserve">Conforme al monitoreo presentado por La Unidad de Invesitgación y Acusación (UIA) y los soportes cargados en el one drive, se denota la ejeución del presente control a partir del informe adjunto, en donde se identifica la asignación equitativa, por parte del responsable del grupo a cada investigador, de acuerdo con las ordenes a policia judicial que llegan del equipo de investigación fiscal (ver informe asignación equitativa de investigadores primer trimestre - Fila 99).
Se recomienda a la UIA continuar con las acciones tendientes a la ejecución del control enfocado en la asignación equitativa, a los invesstigadores, de las labores judiciales. </t>
  </si>
  <si>
    <t>33G</t>
  </si>
  <si>
    <t xml:space="preserve">Posibles medidas inadecuadas de protección que no garanticen la seguridad a las victimas testigos y demas intervinientes de la JEP </t>
  </si>
  <si>
    <t>Debilidades en la aplicación de lineamientos para realizar el análisis de riesgos de seguridad</t>
  </si>
  <si>
    <t>1. Muerte o afectación a la integridad, libertad y seguridad de una victima, testigo o demás intervinientes
2. Impacto reputacional
3. Sanciones legales, penales o disciplinarias
4. Detrimento patrimonial
5. Que no se logre la participación de la victima , testigo o intervinientes  en un proceso judicial</t>
  </si>
  <si>
    <t>Evaluar en el comité de evaluación de riesgos de seguridad y definición de medidas de la UIA los resultados de los análisis o estudios de riesgos para determinar  las medidas a implementar. (Responsable: Comité de evaluación de  riesgos de Seguridad de la UIA  y definción de medidas)</t>
  </si>
  <si>
    <t>*Listado de asistencia
*Certificación trimestral de las sesiones de comité con las recomendaciones de  número de actos administrativos de medidas a implementar</t>
  </si>
  <si>
    <r>
      <t>La ejecución del presente control se evidencia en el certificado adjunto, en el cual se clar</t>
    </r>
    <r>
      <rPr>
        <sz val="10"/>
        <color theme="1"/>
        <rFont val="Palatino Linotype"/>
        <family val="1"/>
      </rPr>
      <t>ifica que durante el primer trimestre del 2021 se realizaron 19</t>
    </r>
    <r>
      <rPr>
        <sz val="10"/>
        <rFont val="Palatino Linotype"/>
        <family val="1"/>
      </rPr>
      <t xml:space="preserve"> sesiones de "Comité de evaluación de riesgos de la UIA", en donde se presentaron </t>
    </r>
    <r>
      <rPr>
        <sz val="10"/>
        <color theme="1"/>
        <rFont val="Palatino Linotype"/>
        <family val="1"/>
      </rPr>
      <t xml:space="preserve">197 </t>
    </r>
    <r>
      <rPr>
        <sz val="10"/>
        <rFont val="Palatino Linotype"/>
        <family val="1"/>
      </rPr>
      <t>estudios de nivel de riesgo; adicional, se adjuntan las diferentes listas de asistencia de la realización de dichos comites.</t>
    </r>
  </si>
  <si>
    <t>Conforme al monitoreo presentado por la Unidad de Investigación y Acusación (UIA) y las evidencias cargadas en el one drive, se denota la ejecución del presente control tal como se evidencia en el certificado presentado, en el cual se informa la realización de 19 sesiones de "Comité de evaluación de riesgos de la UIA", en donde se presentaron 197 estudios de nivel de riesgo; adicional a lo anterior la UIA adjuntan las diferentes listas de asistencia de la realización de los comites en mención.
Se recomienda a la UIA continuar con las acciones tendientes a la ejecución del control enfocado en la evaluación, en el comité de evaluación de riesgos de seguridad y definición de medidas de la UIA, de los resultados de los análisis o estudios de riesgos para determinar las medidas a implementar.</t>
  </si>
  <si>
    <t xml:space="preserve">Posible insuficiencia de Recursos para la implementación de la medida (financiero) </t>
  </si>
  <si>
    <t>Evaluar en el comité de seguimiento de convenios de la UIA la ejecución y disponibilidad de recursos para la implementación de las medidas definidas en el comité de evaluación de riesgos de seguridad y definición de medidas de la UIA
 . (Responsable: Comité de seguimiento de convenios)</t>
  </si>
  <si>
    <t xml:space="preserve">
Informe de seguimiento a convenios</t>
  </si>
  <si>
    <t>La ejecución del presente control se evidencia a partir de tres (3) documentos tipo informe (enero, febrero y marzo) donde mediante el "Comite de seguimiento a convenios de la UIA" se evalua y se hace seguimiento a la ejecución y disponibilidad de recursos para la implementación de las medidas definidas en el "Comite de riesgos de la UIA". En el mes de abril no se realizó sesión del Comité de seguimiento a convenios de la UIA</t>
  </si>
  <si>
    <t>Conforme al monitoreo presentado por la Unidad de Investigación y Acusación (UIA) y las evidencias cargadas en el one drive, se denota la ejecución del presente control a partir de tres (3) documentos, correspondientes a los meses de  enero, febrero y marzo, en donde el "Comite de seguimiento a convenios de la UIA" evalua y se realiza seguimiento a la ejecución y disponibilidad de recursos para la implementación de las medidas definidas en el "Comite de riesgos de la UIA". La UIA informa que durante el  mes de abril no  realizó sesión del "Comité de seguimiento a convenios de la UIA" (ver correo de seguimiento a convenios mes de abril).
Se recomienda a la UIA continuar con las acciones tendientes a la ejecución del control enfocado en la evaluación (en el comité de seguimiento de convenios de la UIA) de la ejecución y disponibilidad de recursos para la implementación de las medidas definidas en el comité de evaluación de riesgos de seguridad y definición de medidas de la UIA</t>
  </si>
  <si>
    <t>Debilidades en el seguimiento a la idoneidad y el funcionamiento  de la implementación de la medida</t>
  </si>
  <si>
    <t>Realizar seguimiento a la idoneidad y el funcionamiento de las  medidas de portección. (Responsable: Investigador experto)</t>
  </si>
  <si>
    <t>Informe trimestral de seguimiento a la idoneidad y funcionamiento de la implementación de las medidas</t>
  </si>
  <si>
    <t>La ejecución del presente control se identifica mediante la certificación que envía el responsable del grupo, en donde se clarifica que durante el primer cuatrimestre de la vigencia 2021 se realizaron 35 verificaciones acerca de las medidas de protección implementadas a los beneficiarios. Por tratarse de una labor de  protección a victimas, testigos y demas intervinientes la información contenida en los informes, es confidencial, en tal sentido el responsable del grupo certifica la elaboración de dichos informes (ver certificación adjunta como soporte).</t>
  </si>
  <si>
    <r>
      <t xml:space="preserve">Conforme al monitoreo presentado por la Unidad de Investigación y Acusación (UIA) y las evidencias cargadas en el one drive, se evidencia la ejecución del presente control a partir de la certificación remitida por el responsable del grupo de protección , en donde se informa que durante el primer cuatrimestre de la vigencia 2021 se realizaron </t>
    </r>
    <r>
      <rPr>
        <sz val="10"/>
        <color theme="1"/>
        <rFont val="Palatino Linotype"/>
        <family val="1"/>
      </rPr>
      <t>35</t>
    </r>
    <r>
      <rPr>
        <sz val="10"/>
        <rFont val="Palatino Linotype"/>
        <family val="1"/>
      </rPr>
      <t xml:space="preserve"> verificaciones acerca de las medidas de protección implementadas a los beneficiarios. Por otra parte, la UIA informa que por tratarse de una labor de  protección a victimas, testigos y demas intervinientes la información contenida en los informes, es confidencial, por tal motivo el soporte que presenta es la certificación en mención. 
Se recomienda a la UIA continuar con las acciones tendientes a la ejecución del control enfocado en realizar seguimiento a la idoneidad y el funcionamiento de las  medidas de portección.</t>
    </r>
  </si>
  <si>
    <t>34G</t>
  </si>
  <si>
    <t>Posible inoportunidad en la implementación de las medidas de protección a víctimas, testigos y demás intervinientes</t>
  </si>
  <si>
    <t>Demora entre la solicitud de un análisis de riesgo y la implementación de la medida</t>
  </si>
  <si>
    <t>1. Muerte o afectación a la integridad, libertad y seguridad de una victima, testigo o demás interviniente
2. Impacto reputacional
3. Sanciones disciplinarias, legales o penales
4. Detrimento patrimonial
5. Que no se logre la participación de la victima , testigo o interviniente   en un proceso judicial.</t>
  </si>
  <si>
    <t>Realizar seguimiento para generar alertas frente a la entrega del informe de análisis de risgos y  el cumplimiento de los tiempos establecidos de acuerdo con el tipo de medida</t>
  </si>
  <si>
    <t xml:space="preserve">Informe trimestral  con los diferentes correos enviados con notificación de alertas. 
</t>
  </si>
  <si>
    <t xml:space="preserve">Reducir </t>
  </si>
  <si>
    <t xml:space="preserve">Realizar sensibilizaciones en caso de requerirse medidas especiales a enfoques diferenciales étnicos   </t>
  </si>
  <si>
    <t>*Certificaciones de sensibilización
*Listado de asistencia</t>
  </si>
  <si>
    <t xml:space="preserve">Investigador experto </t>
  </si>
  <si>
    <t xml:space="preserve">La ejecución del presente control se evidencia mediante el informe que se adjunta, en donde se identifican los diferentes correos enviados, durante el primer trimestre, con la notificación de alertas. </t>
  </si>
  <si>
    <t xml:space="preserve">El presente plan de acción enfocado en realizar sensibilizaciones sobre medidas especiales a enfoques diferenciales étnicos, a la fecha,no fue requerido, toda vez que no se presentó solicitud para realizar capacitaciones relacionadas con la temática. La UIA (Equipo de protección) carga en el one drive correo informando esta situación.  </t>
  </si>
  <si>
    <t>Conforme al monitoreo presentado por la Unidad de Investigación y Acusación (UIA) y las evidencias cargadas en el one drive, se evidencia la ejecución del presente control mediante  la generación de alertas frente a la entrega del informe de análisis de risgos y el cumplimiento de los tiempos establecidos de acuerdo con el tipo de medida, durante la presente vigencia, (ver informe que adjuntan, en donde se identifican los diferentes correos enviados, con la notificación de alertas).
Se recomienda a la UIA continuar con las acciones tendientes a la ejecución del control enfocado en realizar seguimiento para generar alertas frente a la entrega del informe de análisis de risgos y el cumplimiento de los tiempos establecidos de acuerdo con el tipo de medida</t>
  </si>
  <si>
    <t>Coforme al monitoreo presentado por la Unidad de Investigación y Acusación (UIA), la misma informa que "El presente plan de acción enfocado en realizar sensibilizaciones sobre medidas especiales a enfoques diferenciales étnicos, a la fecha, no fue requerido, toda vez que no se presentó solicitud para realizar capacitaciones relacionadas con la temática". Lo anterior se evidencia en correo cargado en el one drive. 
Se recomienda a la UIA reportar el cumplimiento del presente plan de acción y reportarlo, cuando sean requeridas capacitaciones enfocadas en medidas especiales, enfoques diferenciales y étnicos.</t>
  </si>
  <si>
    <t xml:space="preserve">Posibles recursos insuficientes  para la implementación de la medida (financiero) 
</t>
  </si>
  <si>
    <t>Evaluar en el Comité de seguimiento de convenios la ejecución y disponibilidad de recursos para la implementación de las medidas definidas en el Comité de riesgos. (Responsable: Comité de seguimiento de convenios)</t>
  </si>
  <si>
    <t>La ejecución del presente control se evidencia a partir de tres (3) documentos tipo informe (enero, febrero y marzo) donde mediante el "Comite de seguimiento a convenios de la UIA" se evalua y se hace seguimiento a la ejecución y disponibilidad de recursos para la implementación de las medidas definidas en el "Comite de riesgos de la UIA". En el mes de abril no se realizó sesión del Comité de seguimiento a convenios de la UIA.</t>
  </si>
  <si>
    <t>Conforme al monitoreo presentado por la Unidad de Investigación y Acusación (UIA) y las evidencias cargadas en el one drive, se denota la ejecución del presente control a partir de tres (3) documentos, correspondientes a los meses de  enero, febrero y marzo, en donde el "Comite de seguimiento a convenios de la UIA" evalua y se realiza seguimiento a la ejecución y disponibilidad de recursos para la implementación de las medidas definidas en el "Comite de riesgos de la UIA". La UIA informa que durante el  mes de abril no  realizó sesión del "Comité de seguimiento a convenios de la UIA" (ver correo de seguimiento a convenios mes de abril).
Se recomienda a la UIA continuar con las acciones tendientes a la ejecución del control enfocado en la evaluación (en el comité de seguimiento de convenios de la UIA) de la ejecución y disponibilidad de recursos para la implementación de las medidas definidas en el comité de evaluación de riesgos de seguridad y definición de medidas de la UIA.</t>
  </si>
  <si>
    <t xml:space="preserve">Baja disponibilidad  en el mercado laboral de personal étnico competente solicitado por quien requiere la aplicación de la medida de protección.
</t>
  </si>
  <si>
    <t>Capacitar a miembros de comunidades étnicas para la implementación en esquemas con enfoques diferenciales étnicos (Responsable: Investigador experto)</t>
  </si>
  <si>
    <t>Certificación de la empresa que realiza la capacitación</t>
  </si>
  <si>
    <t>La ejecución del presente control se evidencia mediante comunicación que en el primer cuatrimestre no se han realizado  capacitaciones,toda vez que se ha presentado demanda de este tipo  de implementacion de esquemas. ( se adjunta correo enviado por el grupo de protección</t>
  </si>
  <si>
    <t>Conforme al monitoreo presentado por la Unidad de Investigación y Acusación (UIA), la misma informa que "no se han realizado capacitaciones, toda vez que no se ha presentado demanda de este tipo de implementacion de esquemas ( ver correo enviado por el grupo de protección)".
Se recomienda a la UIA continuar con las acciones tendientes a la ejecución del control enfocado en "capacitar a miembros de comunidades étnicas para la implementación en esquemas con enfoques diferenciales étnico" y reportarlo cuando sea requierdo.</t>
  </si>
  <si>
    <t>35G</t>
  </si>
  <si>
    <t>Secretario (a) Judicial</t>
  </si>
  <si>
    <t>Posible notificación indebida de las decisiones judiciales</t>
  </si>
  <si>
    <t>Debilidades en la implementación del módulo de notificaciones del Sistema de Gestión Judicial</t>
  </si>
  <si>
    <t xml:space="preserve">
1. Afectación de derechos a los sujetos procesales
2. incumplimiento de términos en los trámites
3. Impacto reputacional
4. Posibles requerimientos
5.Procesos sancionatorios</t>
  </si>
  <si>
    <t>*Realizar seguimiento a la implementación del  Sistema de Gestión Judicial y al Sistema de Gestión Documental, reportando de manera inmediata las posibles fallas, solicitando su solución.(Reponsable: Secretarios Judiciales de Salas y Secciones y DTI para la respectiva solución) 
*Utilizar herramientas alternas como bases de datos, para realizar el registro de la información y facilitar su seguimiento (Responsable: Secretarios Judiciales de las Salas y Secciones)</t>
  </si>
  <si>
    <t>*Informe de gestión de fallas del Sistemas de gestión judicial ( mesas de trabajo con DTI y base de datos registro de fallas)
*Documento en el cual se certifique  el diligenciamiento de la información en las bases de datos.</t>
  </si>
  <si>
    <t>Se anexó la información en la carpeta Notificaciones de acuerdo a la siguiente numeración
1. El Informe  Reporte de gestión de fallas de los Sistemas de gestión a corte 30 de abril 2021
2. Soporte Certificación SJ Salas y Secciones diligenciamiento b. datos</t>
  </si>
  <si>
    <r>
      <t>Conforme al monitoreo presentado por la Secretaría Judicial (SJ) y los soportes cargados en el one drive, se denota la ejecución del presente control enfocado en realizar seguimiento a la implementación del  Sistema de Gestión Judicial y al Sistema de Gestión Documental, reportando de manera inmediata las posibles fallas, solicitando su solución; y el uso de  herramientas alternas como bases de datos, para realizar el registro de la información y facilitar su seguimiento. Tal como se evidencia en los soportes presentados "</t>
    </r>
    <r>
      <rPr>
        <b/>
        <i/>
        <sz val="10"/>
        <rFont val="Palatino Linotype"/>
        <family val="1"/>
      </rPr>
      <t xml:space="preserve"> El Informe  Reporte de gestión de fallas de los Sistemas de gestión a corte 30 de abril 2021 y  Soporte Certificación SJ Salas y Secciones diligenciamiento b. datos". </t>
    </r>
  </si>
  <si>
    <t>Demoras en la elaboración, envío y seguimiento de las notificaciones o comunicaciones por sobrecarga y alta demanda de órdenes de Magistratura</t>
  </si>
  <si>
    <t>*Apoyar la labor por medio de personal en movilidad y contratistas,  asi mismo ejecutar planes de decongestión para mantener al día los trámites.  (Reponsable: Secretarios Judiciales de Salas y Secciones).</t>
  </si>
  <si>
    <t>*Registro de movilidad y contratistas para el apoyo de la labor
*Planes de descongestión
*Matriz de reporte de actividades de la Secretaría Judicial</t>
  </si>
  <si>
    <t>3. Se anexó el organigrama (Registro Planta movilidades y Contratistas) de la Secretaría Judicial con corte Abril 2021  en el cual se evidencia el personal en movilidad y contratistas que se encuentran apoyando a la SJ
4 .Se anexó el informe Avances  plan de descongestion SJ SRVR "a corte a 30 Abril de 2021
5.Se anexó archivo en Excel de la Matriz de reporte de actividades de la Secretaría Judicial de los meses de enero a abril de 2021 donde se encuentran registrados los tramites secretariales para cumplir el proceso de notificación</t>
  </si>
  <si>
    <r>
      <t xml:space="preserve">Conforme al monitoreo presentado por la Secretaría Judicial (SJ) y los soportes cargados en el one drive, se denota la ejecución del presente control enfocado en apoyar la labor de notificación por medio de personal en movilidad y contratistas,  asi mismo ejecutar planes de decongestión para mantener al día los trámites. Tal como se evidencia en los soportes presentados </t>
    </r>
    <r>
      <rPr>
        <b/>
        <i/>
        <sz val="10"/>
        <rFont val="Palatino Linotype"/>
        <family val="1"/>
      </rPr>
      <t>" Organigrama (Registro Planta movilidades y Contratistas) de la Secretaría Judicial con corte Abril 2021  en el cual se evidencia el personal en movilidad y contratistas que se encuentran apoyando a la SJ,
informe  de avances  plan de descongestion SJ SRVR "a corte a 30 Abril de 2021 y  archivo en Excel de la Matriz de reporte de actividades de la Secretaría Judicial de los meses de enero a abril de 2021 donde se encuentran registrados los tramites secretariales para cumplir el proceso de notificación".</t>
    </r>
  </si>
  <si>
    <t>No uniformidad en los lineamientos para la realización de notificaciones por parte de los despachos de las Salas y Secciones</t>
  </si>
  <si>
    <t>Actualizar y socializar las rutas (protocolos internos ) de notificación y comunicación judicial acorde con las caracteristicas propias de los despachos (Responsable:Profesional grado 20 y 15, Auxiliar grado 4, Secretario Judicial)</t>
  </si>
  <si>
    <t>*Rutas (protocolos internos) de notificación y comunicación  actualizadas
*Correos enviados a los servidores de la Secretaría Judicial informando las actualizaciones</t>
  </si>
  <si>
    <t>6. Se anexó Procedimiento de notificaciones y comunicaciones judiciales 
7. Se anexó Protocolo publicación de notificaciones judiciales (actualizado)
8. Se anexó Protocolo notificación citadores
9. Soporte actualización protocolo Notificaciones judiciales</t>
  </si>
  <si>
    <t xml:space="preserve">Conforme al monitoreo presentado por la Secretaría Judicial (SJ), los soportes cargados en el one drive y reunión de aclaración con el enlace de calidad de la SJ, se informa que durante el primer cuatrimestre de la presente vigencia no se ha ejecutado el presente control, toda vez que no se han realizado actualizaciones ni socializaciones  de las rutas (protocolos internos) de notificación y comunicación judicial. Sin embargo, la SJ carga en el one, en el presente monitoreo los documentos actuales que contienen las rutas para la notificación ; tal como se evidencia en los soportes presentados "Procedimiento de notificaciones y comunicaciones judiciales, Protocolo publicación de notificaciones judiciales , Protocolo notificación citadores y soporte actualización protocolo Notificaciones judiciales". 
</t>
  </si>
  <si>
    <t xml:space="preserve">Realizar seguimiento a la notificación con relación a la información contenida y destinatario, con el fin de subsanar el error y notificar inmediatamente en debida forma </t>
  </si>
  <si>
    <t>*Matriz de reporte de actividades de la Secretaría Judicial Registro item Número de seguiientos realizados x área</t>
  </si>
  <si>
    <t>5. Se anexó archivo en Excel de la Matriz de reporte de actividades de la Secretaría Judicial de los meses de enero a abril de 2021 en los numerales 5 y 8 se encuentra registrado el número de seguimientos realizados por cada SJ de Sala y Sección</t>
  </si>
  <si>
    <r>
      <t xml:space="preserve">Conforme al monitoreo presentado por la Secretaría Judicial (SJ), los soportes cargados en el one drive y reunión de aclaración con el enlace de calidad de la SJ, se informa que durante el primer cuatrimestre de la presente vigencia no se ha ejecutado el presente control de mitigación, toda vez que a la fecha no se han identificado errores en la notificación judicial. Sin embargo, la SJ presenta el instrumento que sirve para hacer seguimiento a las notificaciones judiciales y eventualmente reportar los posibles errores y su subsanación.  para hacer seguimiento y ejecución del presente control </t>
    </r>
    <r>
      <rPr>
        <b/>
        <i/>
        <sz val="10"/>
        <rFont val="Palatino Linotype"/>
        <family val="1"/>
      </rPr>
      <t xml:space="preserve">" Matriz de reporte de actividades de la Secretaría </t>
    </r>
    <r>
      <rPr>
        <sz val="10"/>
        <rFont val="Palatino Linotype"/>
        <family val="1"/>
      </rPr>
      <t xml:space="preserve">
</t>
    </r>
  </si>
  <si>
    <t>36G</t>
  </si>
  <si>
    <t>Posible inoportunidad en la asignación y reparto de asuntos judiciales</t>
  </si>
  <si>
    <t>Debilidades en la implementación del módulo de reparto del Sistema de Gestión Judicial</t>
  </si>
  <si>
    <t xml:space="preserve">
1. Afectación de derechos a los sujetos procesales
2. incumplimiento de términos en los trámites 
3. Impacto reputacional 
4. Posibles requerimientos 
5.Procesos sancionatorios</t>
  </si>
  <si>
    <t>*Realizar seguimiento a la  implementación del  Sistema de Gestión Judicial y al Sistema de Gestión Documental, reportando de manera inmediata las posibles fallas solicitando su solución.
(Reponsable: Secretarios Judiciales de Salas y Secciones y DTI para la respectiva solución) 
*Utilizar herramientas alternas como bases de datos, para realizar el registro de la información y facilitar su seguimiento.
(Responsable: Secretarios Judiciales de las Salas y Secciones y SGJ)</t>
  </si>
  <si>
    <t>*Informe de gestión de fallas del Sistemas de gestión judicial (mesas de trabajo con DTI y base de datos registro de fallas)
*Documento en el cual se certifique  el diligenciamiento de la información en las bases de datos.</t>
  </si>
  <si>
    <t>Se anexó la información en la carpeta Reparto de acuerdo a la siguiente numeración
1. El Informe  Reporte de gestión de fallas de los Sistemas de gestión a corte 30 de abril 2021
2. Soporte Certificación SJ Salas y Secciones diligenciamiento b. datos</t>
  </si>
  <si>
    <r>
      <t xml:space="preserve">Conforme al monitoreo presentado por la Secretaría Judicial (SJ) y los soportes cargados en el one drive, se denota la ejecución del presente control enfocado en realizar seguimiento a la implementación del  Sistema de Gestión Judicial y al Sistema de Gestión Documental, reportando de manera inmediata las posibles fallas, solicitando su solución; y el uso de  herramientas alternas como bases de datos, para realizar el registro de la información y facilitar su seguimiento. Tal como se evidencia en los soportes presentados </t>
    </r>
    <r>
      <rPr>
        <b/>
        <i/>
        <sz val="10"/>
        <rFont val="Palatino Linotype"/>
        <family val="1"/>
      </rPr>
      <t>" El Informe  Reporte de gestión de fallas de los Sistemas de gestión a corte 30 de abril 2021 y  soporte Certificación SJ Salas y Secciones diligenciamiento b. datos".</t>
    </r>
    <r>
      <rPr>
        <sz val="10"/>
        <rFont val="Palatino Linotype"/>
        <family val="1"/>
      </rPr>
      <t xml:space="preserve"> </t>
    </r>
  </si>
  <si>
    <t>Alta demanda de solicitudes y sobrecarga</t>
  </si>
  <si>
    <t>Apoyar la labor por medio de personal en movilidad y contratistas,  asi mismo ejecutar planes de decongestión para mantener al día los trámites.  (Reponsable: Secretarios Judiciales de Salas y Secciones)</t>
  </si>
  <si>
    <t>3. Se anexó el organigrama (Registro Planta movilidades y Contratistas) de la Secretaría Judicial con corte Abril 2021  
No hubo planes de descongestión
4.Se anexó archivo en Excel de la Matriz de actividades de repartos  de la Secretaría Judicial de los meses de enero a abril de 2021</t>
  </si>
  <si>
    <r>
      <t xml:space="preserve">Conforme al monitoreo presentado por la Secretaría Judicial (SJ) y los soportes cargados en el one drive, se denota la ejecución del presente control enfocado en apoyar la labor de reparto por medio de personal en movilidad y contratistas,  asi mismo ejecutar planes de decongestión para mantener al día los trámites. Tal como se evidencia en los soportes presentados. </t>
    </r>
    <r>
      <rPr>
        <b/>
        <i/>
        <sz val="10"/>
        <rFont val="Palatino Linotype"/>
        <family val="1"/>
      </rPr>
      <t xml:space="preserve">"Organigrama (Registro Planta movilidades y Contratistas) de la Secretaría Judicial con corte Abril 2021;  
 y  archivo en Excel de la Matriz de actividades de repartos  de la Secretaría Judicial de los meses de enero a abril de 2021.
</t>
    </r>
    <r>
      <rPr>
        <sz val="10"/>
        <rFont val="Palatino Linotype"/>
        <family val="1"/>
      </rPr>
      <t>La SJ indica que para la presente vigencia no se realizaron planes de descongestión enfocados en la labor de reparto.</t>
    </r>
  </si>
  <si>
    <t>No uniformidad en los lineamientos para la realización de reparto de asuntos por parte de los despachos de las Salas y Secciones</t>
  </si>
  <si>
    <t>Actualizar y socializar las rutas (protocolos internos ) de reparto y asignación de asuntos acorde con las caracteristicas propias de los despachos (Responsable:Profesional grado 20 y 15, Auxiliar grado 4, Secretario Judicial)</t>
  </si>
  <si>
    <t>*Rutas (protocolos internos) de reparto y asignación de asuntos actualizados
*Correos enviados a los servidores de la Secretaría Judicial informando las actualizaciones</t>
  </si>
  <si>
    <t>5. Se anexó Procedimiento de Reparto Judicial
6. Se anexó Ruta acuerdo 034 de 2020
7. Se anexó Ruta Reasignación de asuntos de la SEJUD 
a través de los Sistemas de Gestión (Documental y Judicial)
8. Soporte de la actualización de las Rutas</t>
  </si>
  <si>
    <t xml:space="preserve">Conforme al monitoreo presentado por la Secretaría Judicial (SJ) y los soportes cargados en el one drive y reunión de aclaración con el enlace de calidad de la SJ, se denota la ejecución del presente control enfocado en la actualización  y socialización de  las rutas (protocolos internos ) de reparto y asignación de asuntos acorde con las caracteristicas propias de los despachos. Adicional a ello se adjuntan los documentos que actualmente rigen la labor de reparto. Todo lo anterior, se evidencia en los soportes "Procedimiento de reparto judicial, ruta acuerdo 034 de 2020, ruta reasignación de asuntos de la SEJUD 
a través de los Sistemas de Gestión (Documental y Judicial)y soporte de la actualización de las Rutas (socialización). 
</t>
  </si>
  <si>
    <t>37G</t>
  </si>
  <si>
    <t>Relator(a)</t>
  </si>
  <si>
    <t>Posible no disponibilidad de las jurisprudencia  emitida por la JEP</t>
  </si>
  <si>
    <r>
      <t xml:space="preserve">
</t>
    </r>
    <r>
      <rPr>
        <sz val="11"/>
        <rFont val="Calibri (Cuerpo)"/>
      </rPr>
      <t xml:space="preserve">Providencias enviadas a la Relatoría sin atender los requisitos mínimos para su publicación </t>
    </r>
  </si>
  <si>
    <t>1.Impacto reputacional
2. Procesos sancionatorios
3. Adopción de decisiones contrarias al presedente jurisprudencial
 4. Envío de decisiones sin atender los requisitos establecidos por la entidad en cuanto a forma, formato del documento y oportunidad en el envío</t>
  </si>
  <si>
    <r>
      <t>Informar al despacho correspondiente cuando alguna de las decisiones remitidas no cumpla con los requisitos establecidos para la publicación.</t>
    </r>
    <r>
      <rPr>
        <sz val="11"/>
        <rFont val="Calibri (Cuerpo)"/>
      </rPr>
      <t>(Responsable: Técnico Grado 11)</t>
    </r>
  </si>
  <si>
    <r>
      <rPr>
        <sz val="11"/>
        <rFont val="Calibri (Cuerpo)"/>
      </rPr>
      <t>Semanal</t>
    </r>
    <r>
      <rPr>
        <sz val="11"/>
        <rFont val="Calibri"/>
        <family val="2"/>
        <scheme val="minor"/>
      </rPr>
      <t xml:space="preserve">
</t>
    </r>
  </si>
  <si>
    <t xml:space="preserve">*Correos mediante los cuales son informados los despachos.
*Matriz con el seguimiento a las decisiones que fueron remitidas sin cumplir con los requisitos paa publicación.
</t>
  </si>
  <si>
    <t>Elaborar documento con los lineamientos para la entrega de decisiones a Relatoria para publicación, con el acompañamiento de la Subdirección de Fortalecimiento Institucional, y socialización a los despachos de Salas y Secciones</t>
  </si>
  <si>
    <t>*Documento con los lineamientos de entrega de jurisprudencia formalizado 
*Verificable que de cuenta de la socialización realizada de este documento.</t>
  </si>
  <si>
    <t xml:space="preserve">
Semestral</t>
  </si>
  <si>
    <t xml:space="preserve">
Profesional grado 15</t>
  </si>
  <si>
    <t>1. Soporte para la administración de justicia</t>
  </si>
  <si>
    <r>
      <rPr>
        <sz val="11"/>
        <rFont val="Calibri (Cuerpo)"/>
      </rPr>
      <t xml:space="preserve">Publicación de providencias por fuera de los plazos establecidos (un día hábil) desde su recepción. </t>
    </r>
    <r>
      <rPr>
        <sz val="11"/>
        <rFont val="Calibri"/>
        <family val="2"/>
        <scheme val="minor"/>
      </rPr>
      <t xml:space="preserve">
</t>
    </r>
  </si>
  <si>
    <t xml:space="preserve">Verificar en los canales oficiales de recepción de decisiones judiciales  las providencias que se deben publicar. (Responsable:Técnico Grado 11)
</t>
  </si>
  <si>
    <t>Diario</t>
  </si>
  <si>
    <t xml:space="preserve">Matriz de decisiones publicadas en la cual se relaciona el día de recepción del documento y el día de publicación. </t>
  </si>
  <si>
    <t>Realizar la publicación o correcciones a lo publicado. (Responsable:Técnico Grado 11)</t>
  </si>
  <si>
    <t>Evidencias de corrección o publicación</t>
  </si>
  <si>
    <t>38G</t>
  </si>
  <si>
    <t>Jefe del GRAI</t>
  </si>
  <si>
    <t>Posibles imprecisiones en el contenido de los documentos de análisis.</t>
  </si>
  <si>
    <t>Deficiencias en la recolección y tratamiento de datos por parte de los analistas de Gestión de la Información (GI) del GRAI.</t>
  </si>
  <si>
    <t>Pérdida de confianza en los insumos esperados por el GRAI.</t>
  </si>
  <si>
    <t>Revisar y actualizar la estructuración, carga, homologacion y procesamiento de información disponible en el GRAI. (Responsable: Profesional Grado 33)</t>
  </si>
  <si>
    <t>Reporte de la herramienta de metadatos.</t>
  </si>
  <si>
    <t>Realización de dos (2) talleres enfocados en el tratamiento de datos.</t>
  </si>
  <si>
    <t xml:space="preserve">Listado de asistencia a talleres </t>
  </si>
  <si>
    <t xml:space="preserve">En el corte se sistematizaron y caracterizaron 27 informes en la herramienta YACHAY. allí se realizó la identificación y registro de la información requerida en el diligenciamiento de metadatos. Adicionalmente, se efectuaron 9 actualizaciones en la base de datos relacionadas con ejecución, actualización y corrección en procesos de transformación, extracción, homologación y normalización de información estructurada dispuesta en la base. </t>
  </si>
  <si>
    <t>Se realizo una mesa de capacitación el 25 de marzo de 2021 para socializar las características principales de las tablas dispuestas en Metabase y las actualizaciones efectuadas.</t>
  </si>
  <si>
    <r>
      <t xml:space="preserve">Conforme al monitoreo presentado por el Grupo de Análisis de la Información (GRAI), las evidencias cargadas en el one drive y la reunión de aclaración con el enlace de calidad del GRAI,  se denota la ejecución del presente control enfocado en revisar y actualizar la estructuración, carga, homologacion y procesamiento de información disponible. Toda vez que tal como lo informa el GRAI sistematizaron y caracterizaron 27 informes en la herramienta YACHAY, allí se realizó la identificación y registro de la información requerida en el diligenciamiento de metadatos. Adicionalmente, se efectuaron 5 actualizaciones en la base de datos </t>
    </r>
    <r>
      <rPr>
        <b/>
        <i/>
        <sz val="10"/>
        <rFont val="Palatino Linotype"/>
        <family val="1"/>
      </rPr>
      <t xml:space="preserve">(valor corregido en reunión con el enlace de calidad del GRAI) </t>
    </r>
    <r>
      <rPr>
        <sz val="10"/>
        <rFont val="Palatino Linotype"/>
        <family val="1"/>
      </rPr>
      <t xml:space="preserve">relacionadas con ejecución, actualización y corrección en procesos de transformación, extracción, homologación y normalización de información estructurada dispuesta en la base". 
</t>
    </r>
    <r>
      <rPr>
        <b/>
        <sz val="10"/>
        <rFont val="Palatino Linotype"/>
        <family val="1"/>
      </rPr>
      <t xml:space="preserve">
</t>
    </r>
    <r>
      <rPr>
        <i/>
        <sz val="10"/>
        <rFont val="Palatino Linotype"/>
        <family val="1"/>
      </rPr>
      <t xml:space="preserve">
</t>
    </r>
  </si>
  <si>
    <t xml:space="preserve">Con relación al plan de acción enfocado en la "Realización de dos (2) talleres enfocados en el tratamiento de datos", se denota la realización de un taller  el 25 de marzo de 2021 para la  socialización de  las características principales de las tablas dispuestas en Metabase y las actualizaciones efectuadas tal como se evidencia en el archivo de excel cargado en el one drive "Listado de asistencia Metabase". </t>
  </si>
  <si>
    <t>Deficiencias en la elaboración de documentos de análisis por parte de los integrantes del GRAI.</t>
  </si>
  <si>
    <t>Revisar los documentos por parte de los líderes temáticos del GRAI. (Responsable: Profesional Grado 33)</t>
  </si>
  <si>
    <t>Soportes de revisión y aprobación de los documentos de análisis por parte de los líderes temáticos.</t>
  </si>
  <si>
    <t>Se realizaron un total de 47 revisiones a los distintos documentos y requerimientos solicitados por parte de la Magistratura y otras instancias, dependencias o entidades al GRAI, dichas revisiones y aprobaciones fueron realizadas por los respectivos líderes de línea de investigación o grupo de trabajo. Se adjuntan soportes mensualizados de las revisiones.</t>
  </si>
  <si>
    <t>Conforme al monitoreo presentado por el Grupo de Análisis de la Información (GRAI) y las evidencias cargadas en el one drive, se denota la ejecución del presente control enfocado en revisar los documentos por parte de los líderes temáticos del GRAI. Tal como se evidencia en los soportes presentados mes a mes, en donde se muestran 47 revisiones a los distintos documentos y requerimientos solicitados por parte de la magistratura y otras instancias, dependencias o entidades al GRAI</t>
  </si>
  <si>
    <t>39G</t>
  </si>
  <si>
    <t>Posibles incumplimientos en la entrega de los documentos de análisis en los plazos establecidos</t>
  </si>
  <si>
    <t xml:space="preserve">Alta volumen de documentos a generarse o requeridos al GRAI </t>
  </si>
  <si>
    <t>1.Procesos sancionatorios
2. Afectaciones en la actividad misional de las salas, secciones de la JEP.</t>
  </si>
  <si>
    <t>Documentar estructuras y principales conductas de actores armados legales e ilegales. (Responsable: Profesional Grado 33)</t>
  </si>
  <si>
    <t>Documentos que sintetizan y concretan información sobre estructuras y principales conductas de actores armados legales e ilegales.</t>
  </si>
  <si>
    <t>Con los insumos de las estructuras elaboradas y finalizadas en el mes de abril, se completa el trabajo, al menos en la fase 1. El avance de la fase 2 sobre el proyecto de visualización de este trabajo está pendiente por aprobación por parte de la jefatura para su implementación. Sino, con esto queda finalizado el trabajo de estructuras y no habría necesidad de hacer reportes a futuro. 
Estas han sido insumo fundamental para las líneas de investigación y para la identificación de hechos, patrones, conductas y estructuras de altos y medios mandos, que sirven para complementar los trabajos a realizarse con la información procedente de la Sala de Amnistía e Indulto (de abajo hacia arriba), es decir de los guerrilleros razos acogidos al proceso de paz y en procesos de declaraciones en la SAI.</t>
  </si>
  <si>
    <t xml:space="preserve">Conforme al monitoreo presentado por el Grupo de Análisis de la Información (GRAI) y las evidencias cargadas en el one drive, se denota la ejecución del presente control enfocado en documentar estructuras y principales conductas de actores armados legales e ilegales, toda vez que el GRAI presenta insumos de las estructuras elaboradas y finalizadas en el mes de abril, e indican que estos han sido insumo fundamental para las líneas de investigación y para la identificación de hechos, patrones, conductas y estructuras de altos y medios mandos, que sirven para complementar los trabajos a realizarse con la información procedente de la Sala de Amnistía e Indulto (de abajo hacia arriba), es decir de los guerrilleros razos acogidos al proceso de paz y en procesos de declaraciones en la SAI.
 </t>
  </si>
  <si>
    <t>Atención y respuesta a solicitudes que no corresponden a las competencias o capacidades del GRAI</t>
  </si>
  <si>
    <t>Revisar el contenido de las solcitudes allegadas para determinar si son competencia del GRAI.(Responsable: Jefe del GRAI)</t>
  </si>
  <si>
    <t>Matriz de seguimiento a solicitudes que no son competencia del GRAI.</t>
  </si>
  <si>
    <t>Se realizaron los respectivos trámites para atender las 8 solicitudes allegadas al GRAI  en el primer cuatrimestre que no corresponden a las competencias o capacidades de la dependencia</t>
  </si>
  <si>
    <r>
      <t xml:space="preserve">Conforme al monitoreo presentado por el Grupo de Análisis de la Información (GRAI), las evidencias cargadas en el one drive y la reunión de aclaración con el enlace de calidad del GRAI, se denota la ejecución del presente control enfocado en revisar el contenido de las solcitudes allegadas para determinar si son competencia de la dependencia. Toda vez que tal como se relaciona en el monitoreo, realizaron los respectivos trámites para atender las ocho (8) solicitudes allegadas en el primer cuatrimestre, las cuales </t>
    </r>
    <r>
      <rPr>
        <b/>
        <i/>
        <sz val="10"/>
        <rFont val="Palatino Linotype"/>
        <family val="1"/>
      </rPr>
      <t>según informa el enlace de calidad del GRAI</t>
    </r>
    <r>
      <rPr>
        <sz val="10"/>
        <rFont val="Palatino Linotype"/>
        <family val="1"/>
      </rPr>
      <t>, se distribuyen asi: i) cinco (5) solicitudes que fueron atendidas y tienen respuesta directa por la jefatura del GRAI, tal como se observa en el archivo</t>
    </r>
    <r>
      <rPr>
        <b/>
        <i/>
        <sz val="10"/>
        <rFont val="Palatino Linotype"/>
        <family val="1"/>
      </rPr>
      <t xml:space="preserve"> "REGISTRO SOLICITUDES EXTERNAS" y </t>
    </r>
    <r>
      <rPr>
        <sz val="10"/>
        <rFont val="Palatino Linotype"/>
        <family val="1"/>
      </rPr>
      <t xml:space="preserve"> ii)  tres (3)  solicitudes que tuvieron traslado al competente (en los soportes presentados se denotan con la palabra "traslado). </t>
    </r>
  </si>
  <si>
    <t>40G</t>
  </si>
  <si>
    <t>Evaluación y control</t>
  </si>
  <si>
    <t>Verificar, asesorar y evaluar de manera independiente y objetiva la efectividad en el logro de los objetivos institucionales, con el fin de contribuir al mejoramiento continuo y cumplimiento de metas.</t>
  </si>
  <si>
    <t>Subdirector (a) de Control Interno</t>
  </si>
  <si>
    <t xml:space="preserve">Posible incumplimiento en la presentación de rerportes de ejecución del Plan Anual de Auditoría al Comité de Coordinación del Sistema de Control Interno </t>
  </si>
  <si>
    <t>Desconocimiento de la normatividad legal aplicable</t>
  </si>
  <si>
    <t xml:space="preserve">1.Procesos sancionatorios
2.Detrimento Patrimonial
</t>
  </si>
  <si>
    <t xml:space="preserve">
Verificar el cumplimiento de la normatividad establecida en el Plan anual de auditoría. (Reponsable: Subdirector de Control Interno)</t>
  </si>
  <si>
    <t xml:space="preserve">Cuando se requiera </t>
  </si>
  <si>
    <t xml:space="preserve">Acta de aprobación o modificación del Plan anual de auditoriía por parte del Comité de Control Interno
</t>
  </si>
  <si>
    <t xml:space="preserve">
Durante el I cuatrimestre del 2021, el control opero con anterioridad, toda vez que, la aprobación del Plan Anual de Auditoria se realizó el pasado 17 de diciembre del 2020 y la fecha no se ha realizado modificación del mismo, por lo tanto, no ha sido necesaria su presentación ante el Comité de Control Interno para modificación.
Como evidencia de lo anterior se anexa en el Drive habilitado el acta No.2 de la segunda sesión del Comité de Coordinación de Control Interno de la Jurisdicción Especial para la Paz-JEP, la cual se realizó de manera virtual por la plataforma de Teams.</t>
  </si>
  <si>
    <t>Conforme al monitoreo realizado por el proceso y las evidencias cargadas en el one drive,se denota la ejecución del control existente en el cumplimiento de los 5 roles establecidos en el     plan anual de auditoria del 2021 para los meses de enero, febrero, marzo y abril. Teniendo en cuenta lo establecido en el acta de aprobación del plan anual de auditoria  es importante que se indique que si la auditoria a desarrollarse a la Sala de reconoimiento se llevará acabo entre loes meses de junio y septiembre o si se coordinó con el presidente otro periodo para el cumplimiento del compromiso</t>
  </si>
  <si>
    <t>Incumplimiento en la ejecución del Plan anual de auditoría</t>
  </si>
  <si>
    <t xml:space="preserve">Realizar seguimiento al cumplimiento del Plan anual de auditoría. (Responsable: Profesional Especializado II y Secretario Administrativo) </t>
  </si>
  <si>
    <t>Matriz con el informe de seguimiento al cumplimiento del Plan anual de Auditoría</t>
  </si>
  <si>
    <t>Durante el I cuatrimestre del 2021 el control opero, toda vez que, se realizó el seguimiento al cumplimiento del Plan Anual de Auditoria así:
Enero 2021:
El control opero durante el mes de enero ya que se realizó el seguimiento al cumplimiento del PAA vigencia 2021, el cual se garantizó la presentación oportuna de las actividades ejecutadas de acuerdo con lo planificado correspondiente a los roles de (liderazgo estratégico (5), enfoque hacia la prevención (6), evaluación de la gestión del riego (2), rol de evaluación y seguimiento (7) y seguimiento (1)) para un total de 21 actividades.
https://www.jep.gov.co/Control%20interno/Seguimiento%20Plan%20Anual%20de%20Auditor%C3%ADa%20(Enero%202021).pdf
Febrero 2021:
El control opero durante el mes de febrero ya que se realizó el seguimiento al cumplimiento del PAA vigencia 2021, el cual se garantizó la presentación oportuna de las actividades ejecutadas de acuerdo con lo planificado correspondiente a los roles de (liderazgo estratégico (8), enfoque hacia la prevención (26), relación entes externos de control (1), rol de evaluación y seguimiento (7) y seguimiento (24)) para un total de 66 actividades.
https://www.jep.gov.co/Control%20interno/Seguimiento%20Plan%20Anual%20de%20Auditor%C3%ADa%20(Febrero%202021).pdf
Marzo 2021:
El control opero durante el mes de marzo ya que se realizó el seguimiento al cumplimiento del PAA vigencia 2021, el cual se garantizó la presentación oportuna de las actividades ejecutadas de acuerdo con lo planificado correspondiente a los roles de (liderazgo estratégico (6), enfoque hacia la prevención (27), Seguimiento de la gestión de la SCI (9), rol de evaluación y seguimiento (6) y seguimiento (1)) para un total de 49 actividades.
https://www.jep.gov.co/Control%20interno/Seguimiento%20Plan%20Anual%20de%20Auditor%C3%ADa%20(Marzo%202021).pdf
Abril 2021:
El control opero durante el mes de abril ya que se realizó el seguimiento al cumplimiento del PAA vigencia 2021, el cual se garantizó la presentación oportuna de las actividades ejecutadas de acuerdo con lo planificado correspondiente a los roles de (liderazgo estratégico (6), enfoque hacia la prevención (17) Auditoria interna de Gestión  (0,5), Rol de evaluación y seguimiento (3), seguimiento (23) y seguimiento a la gestión de la SCI (5)) para un total de 54,5 actividades.
https://www.jep.gov.co/Control%20interno/Seguimiento%20Plan%20Anual%20de%20Auditor%C3%ADa%20(Abril%202021).pdf?csf=1&amp;e=B3AEz0
Como evidencia de lo anterior se anexa en el Drive los seguimientos realizados en pdf correspondiente a los meses mencionados en el monitoreo.</t>
  </si>
  <si>
    <t>Conforme al monitoreo realizado por el proceso la SFI  realizó el cruze del Plan de Auditoria 2021 publicado en la pagina WEB frente a las evidencias montadas por el proceso en el Onedrive encontrando cumplimiento a la ejecución del control. se recomienda incluir lo siguiente:
Se encuentra la realacion de actividades mas no la evidencia como tal (ej. 1. rol de liderazgo estrategico no se evidencia actas de asistencia). Aplica para el monitoreo de enero, febrero marzo y abril
Febrero: se encuentra que para el informe de ley " SIRECI - Obras CivilesInconclusas o Sin Uso.(Ocasional)" y " SIRECI   -   GestiónContractual(Mensual)"  se indican informes mensuales pero en el reporte del mes del febrero se hace referencia a diciembre del 2020 y no a enero del 2021.</t>
  </si>
  <si>
    <t xml:space="preserve">Debilidades en la completitud de la información que se presenta al Comité de Control Interno </t>
  </si>
  <si>
    <t>Realiza consolidación de los informes y evaluaciones ejecutados en el marco del Plan anual de auditoría. (Responsable: Secretario Administrativo)</t>
  </si>
  <si>
    <t xml:space="preserve">Matriz con el informe generado por la Subdirección de Control Interno </t>
  </si>
  <si>
    <t>Durante el I cuatrimestre del 2021 el control opero, toda vez que, se realizó el análisis de los informes generados por la Subdirección de Control Interno para los meses de enero, febrero, marzo y abril, como se evidencia en el documento de Excel “Presentación de informes generados por la SCI a abril del 2021”, en el cual se detalla las actividades desarrolladas en el marco del Plan Anual de Auditoria (informes y evaluaciones ejecutados).
Por lo anterior, la evidencia mencionada se allega en el Drive dispuesto para tal fin.
https://jepcolombia-my.sharepoint.com/personal/subcontrol_interno_jep_gov_co/_layouts/15/onedrive.aspx?FolderCTID=0x0120009F0E31DB2F9C0449877BC638E2A0AF58&amp;id=%2Fpersonal%2Fsubcontrol%5Finterno%5Fjep%5Fgov%5Fco%2FDocuments%2F3%2EROL%20DE%20GESTION%20RIESGOS%2F2021RIESGOS%20DE%20GESTION%2FPRIMER%20CUATRIMESTRE%202021%2FEVALUACI%C3%93N%20Y%20CONTROL%2FRiesgo%2D40G</t>
  </si>
  <si>
    <t>Conforme al monitoreo realizado por el proceso se denota la ejecución del control existente reflejado en la presentación de 16 informes generados por el Sistema de Control Interno durante el I cuatrimestre del año 2021</t>
  </si>
  <si>
    <t>Solicitar citación a sesión del Comité de Control Interno conforme a lo establecido en el acuerdo de constitución Reponsable: Subdirector de Control Interno)</t>
  </si>
  <si>
    <t>*Correo electrónico con la solicitud
*Acta de Comité de Control Interno</t>
  </si>
  <si>
    <t xml:space="preserve">
Durante el I cuatrimestre del 2021, el control no opero "Solicitar citación a sesión del Comité de control Interno conforme a lo establecido en el acuerdo de constitución", toda vez que, no se requirió realizar citación al mismo y la periodicidad es cuando se requiera.</t>
  </si>
  <si>
    <t>Conforme al monitoreo realizado por el proceso no se encuentra evidencia de la necesidad de citar al primer comité de coordinacion de Control interno. La periodicidad del mismo es para " cuando se Requiera</t>
  </si>
  <si>
    <t>Impacto RIESGOS DE GESTIÓN</t>
  </si>
  <si>
    <t>Impacto RIESGOS DE CORRUPCIÓN</t>
  </si>
  <si>
    <t>Nivel</t>
  </si>
  <si>
    <t>Descriptor</t>
  </si>
  <si>
    <t xml:space="preserve">Factibilidad </t>
  </si>
  <si>
    <t>Frecuencia</t>
  </si>
  <si>
    <t>Impacto (consecuencias)</t>
  </si>
  <si>
    <t>No.</t>
  </si>
  <si>
    <t>PREGUNTA : Si el riesgo de corrupción se materializara podría:</t>
  </si>
  <si>
    <t>Respuesta</t>
  </si>
  <si>
    <t>Casi seguro</t>
  </si>
  <si>
    <t>Se espera que el evento ocurra en la mayoría de las circunstancias.</t>
  </si>
  <si>
    <t>Más de 1 vez al año.</t>
  </si>
  <si>
    <t>Cuantitativo</t>
  </si>
  <si>
    <t>Cualitativo</t>
  </si>
  <si>
    <t>Si</t>
  </si>
  <si>
    <t>No</t>
  </si>
  <si>
    <t>Probable</t>
  </si>
  <si>
    <t>Es viable que el evento ocurra en la mayoría de las circunstancias.</t>
  </si>
  <si>
    <t>Al menos 1 vez en el último año.</t>
  </si>
  <si>
    <t>Catastrófico
5</t>
  </si>
  <si>
    <t>Impacto que afecte la ejecución presupuestal en un valor ≥50%</t>
  </si>
  <si>
    <t xml:space="preserve">Interrupción de las operaciones de la entidad por más de cinco (5) días. </t>
  </si>
  <si>
    <t>¿Afectar al grupo de funcionarios del proceso?</t>
  </si>
  <si>
    <t>Posible</t>
  </si>
  <si>
    <t>La probabilidad de que el evento ocurra en algún momento es igual a la de que no ocurra.</t>
  </si>
  <si>
    <t>Al menos 1 vez en los últimos dos años.</t>
  </si>
  <si>
    <t>Pérdida de cobertura en la prestación de los servicios de la entidad ≥50%</t>
  </si>
  <si>
    <t xml:space="preserve">Intervención por parte de un ente de control u otro ente regulador. </t>
  </si>
  <si>
    <t>¿Afectar el cumplimiento de metas y objetivos de la dependencia?</t>
  </si>
  <si>
    <t>Improbable</t>
  </si>
  <si>
    <t>Es probable que el evento no ocurra, es poco común o frecuente.</t>
  </si>
  <si>
    <t>Al menos 1 vez en los últimos cinco años.</t>
  </si>
  <si>
    <t>Pago de indemnizaciones a terceros por acciones legales que pueden afectar el presupuesto total de la entidad en un va­lor ≥50%</t>
  </si>
  <si>
    <t xml:space="preserve">Pérdida de información crítica para la entidad que no se puede recuperar. </t>
  </si>
  <si>
    <t>¿Afectar el cumplimiento de la misión de la JEP?</t>
  </si>
  <si>
    <t>Rara vez</t>
  </si>
  <si>
    <t>El evento puede ocurrir solo en circunstancias excepcionales (poco comunes o anormales).</t>
  </si>
  <si>
    <t>No se ha presentado en los últimos cinco años.</t>
  </si>
  <si>
    <t xml:space="preserve">Pago de sanciones económicas por incum­plimiento en la normatividad aplicable ante un ente regulador, las cuales afectan en un valor ≥50% del presupuesto general de la entidad. </t>
  </si>
  <si>
    <t xml:space="preserve">Incumplimiento en las metas y objetivo institucionales afectando de forma grave la ejecución presupuestal. </t>
  </si>
  <si>
    <t>¿Generar pérdida de confianza en la JEP, afectando su reputación?</t>
  </si>
  <si>
    <t>Imagen institucional afectada en el orden nacional o regional por actos o hechos de corrupción comprobados.</t>
  </si>
  <si>
    <t>¿Generar pérdida de recursos económicos?</t>
  </si>
  <si>
    <t>Mayor
4</t>
  </si>
  <si>
    <t xml:space="preserve">Impacto que afecte la ejecución presu­puestal en un valor ≥20%. </t>
  </si>
  <si>
    <t xml:space="preserve">Interrupción de las operaciones de la entidad por más de dos (2) días. </t>
  </si>
  <si>
    <t>¿Afectar la generación de los productos o la prestación de servicios?</t>
  </si>
  <si>
    <t xml:space="preserve">Pérdida de cobertura en la prestación de los servicios de la entidad ≥20%. </t>
  </si>
  <si>
    <t>Pérdida de información crítica que puede ser recuperada de forma parcial o incompleta.</t>
  </si>
  <si>
    <t>¿Dar lugar al detrimento de calidad de vida de la comunidad por la pérdida del bien, servicios o recursos públicos?</t>
  </si>
  <si>
    <t xml:space="preserve">Pago de indemnizaciones a terceros por acciones legales que pueden afectar el presupuesto total de la entidad en un va­lor ≥20%. </t>
  </si>
  <si>
    <t>Sanción por parte del ente de control y otro entre regulador.</t>
  </si>
  <si>
    <t>¿Generar pérdida de información de la JEP?</t>
  </si>
  <si>
    <t xml:space="preserve">Pago de sanciones económicas por incum­plimiento en la normatividad aplicable ante un ente regulador, las cuales afectan en un valor ≥20% del presupuesto general de la entidad. </t>
  </si>
  <si>
    <t>Incumplimiento de las metas y objetivos institucionales afectando el cumplimiento en las metas de gobierno.</t>
  </si>
  <si>
    <t>¿Generar intervención de los órganos de control, de la Fiscalía u otro ente?</t>
  </si>
  <si>
    <t xml:space="preserve">Imagen institucional afectada en el orden nacional o regional por incumplimientos en la prestación del servicio a los usuarios o ciudadanos. </t>
  </si>
  <si>
    <t>¿Dar lugar a procesos sancionatorios (disciplinarios, fiscales o penales)?</t>
  </si>
  <si>
    <t>Moderado
3</t>
  </si>
  <si>
    <t xml:space="preserve">Impacto que afecte la ejecución presu­puestal en un valor ≥5%. </t>
  </si>
  <si>
    <t xml:space="preserve">Interrupción de las operaciones de la entidad por un (1) día. </t>
  </si>
  <si>
    <t>¿Ocasionar lesiones físicas o pérdidas de vidas humanas?</t>
  </si>
  <si>
    <t xml:space="preserve">Pérdida de cobertura en la prestación de los servicios de la entidad ≥10%. </t>
  </si>
  <si>
    <t>Reclamaciones o quejas de los usuarios que podrían implicar una denuncia ante los entes reguladores o una demanda de largo alcance para la entidad.</t>
  </si>
  <si>
    <t>¿Afectar la imagen nacional?</t>
  </si>
  <si>
    <t xml:space="preserve">Pago de indemnizaciones a terceros por acciones legales que pueden afectar el pre­supuesto total de la entidad en un valor ≥5%. </t>
  </si>
  <si>
    <t>Inoportunidad en la información, ocasionando retrasos en la atención a los usuarios.</t>
  </si>
  <si>
    <t>¿Generar daño ambiental?</t>
  </si>
  <si>
    <t xml:space="preserve">Pago de sanciones económicas por incum­plimiento en la normatividad aplicable ante un ente regulador, las cuales afectan en un valor ≥5% del presupuesto general de la entidad. </t>
  </si>
  <si>
    <t>Retrocesos  de actividades y aumento de cargas operativas.</t>
  </si>
  <si>
    <t>Total preguntas afirmativas</t>
  </si>
  <si>
    <t xml:space="preserve">Imagen institucional afectada en el orden nacional o regional por retrasos en la prestación del servicio a los usuarios o ciudadanos. </t>
  </si>
  <si>
    <t>Nivel de impacto</t>
  </si>
  <si>
    <t>Investigaciones penales, fiscales o disciplinarias.</t>
  </si>
  <si>
    <t>Menor
2</t>
  </si>
  <si>
    <t>Impacto que afecte la ejecución presu­puestal en un valor ≥1%.</t>
  </si>
  <si>
    <t>Interrupción de las operaciones de la entidad por algunas horas.</t>
  </si>
  <si>
    <t xml:space="preserve">Pérdida de cobertura en la prestación de los servicios de la entidad ≥5%. </t>
  </si>
  <si>
    <t>Reclamaciones o quejas de los usuarios, que implican investigaciones internas disciplinarias.</t>
  </si>
  <si>
    <t>Pago de indemnizaciones a terceros por acciones legales que pueden afectar el presupuesto total de la entidad en un valor  ≥1%.</t>
  </si>
  <si>
    <t xml:space="preserve">Imagen institucional afectada localmente por retrasos en la prestación del servicio a los usuarios o ciudadanos. </t>
  </si>
  <si>
    <t>Pago de sanciones económicas por incumpli­miento en la normatividad aplicable ante un ente regulador, las cuales afectan en un valor ≥1% del presupuesto general de la entidad.</t>
  </si>
  <si>
    <t>Insignificante
1</t>
  </si>
  <si>
    <t>Impacto que afecte la ejecución presu­puestal en un valor ≥0,5%.</t>
  </si>
  <si>
    <t>No hay interrupción de las operaciones de la entidad.</t>
  </si>
  <si>
    <t xml:space="preserve">Pérdida de cobertura en la prestación de los servicios de la entidad ≥1%. </t>
  </si>
  <si>
    <t>No se generan sanciones económicas o administrativas.</t>
  </si>
  <si>
    <t>Pago de indemnizaciones a terceros por acciones legales que pueden afectar el presupuesto total de la entidad en un valor  ≥0,5%.</t>
  </si>
  <si>
    <t>No se afecta la imagen institucional de forma significativa.</t>
  </si>
  <si>
    <t>Pago de sanciones económicas por incumpli­miento en la normatividad aplicable ante un ente regulador, las cuales afectan en un valor ≥0,5% del presupuesto general de la entidad.</t>
  </si>
  <si>
    <t>Evaluación de los controles de riesgos</t>
  </si>
  <si>
    <t>Calificación de los controles</t>
  </si>
  <si>
    <t>Niveles de riesgo a disminuir</t>
  </si>
  <si>
    <t>Criterios para la evaluación</t>
  </si>
  <si>
    <t>Evaluación</t>
  </si>
  <si>
    <t>De 0 a 50 - DÉBIL</t>
  </si>
  <si>
    <t>Criterios de medición</t>
  </si>
  <si>
    <t>Valor</t>
  </si>
  <si>
    <t>De 51 a 75 - MODERADO</t>
  </si>
  <si>
    <t>¿Existen manuales, instructivos o procedimientos para el manejo del control?</t>
  </si>
  <si>
    <t>X</t>
  </si>
  <si>
    <t>De 76 a 100 - FUERTE</t>
  </si>
  <si>
    <t>¿Están definidos 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</si>
  <si>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</si>
  <si>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</si>
  <si>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</si>
  <si>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</si>
  <si>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</si>
  <si>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TOTAL</t>
  </si>
  <si>
    <t>MAPA DE CALOR</t>
  </si>
  <si>
    <t>PROBABILIDAD</t>
  </si>
  <si>
    <t>Casi seguro
5</t>
  </si>
  <si>
    <t>ALTO</t>
  </si>
  <si>
    <t>EXTREMO</t>
  </si>
  <si>
    <t>Probable
4</t>
  </si>
  <si>
    <t>MODERADO</t>
  </si>
  <si>
    <t>Posible
3</t>
  </si>
  <si>
    <t>BAJO</t>
  </si>
  <si>
    <t>Improbable
2</t>
  </si>
  <si>
    <t>Rara vez
1</t>
  </si>
  <si>
    <t>IMPACTO</t>
  </si>
  <si>
    <t>Conforme al monitoreo realizado por el proceso y los soportes presentados se denota la ejecución del control existente que dice “realizar seguimiento a la estrategia de seguridad y protección de las personas e instalaciones de la JEP” evidenciando el cumplimiento por medio de un informe trimestral a la estrategia de seguridad y protección a las personas e instalaciones de la JEP.
Se observo la ejecución de las siguientes actividades como evidencia del desarrollo de la estrategia:
1. Gestión para la continuidad o nuevos convenios o contratos requeridos para la seguridad individual de las personas y para las instalaciones de la JEP.
2. Coordinación de medidas de seguridad con entidades gubernamentales y con autoridades policiales y militares
3. Gestión para la reevaluación del riesgo ante la UNP, para los beneficios del programa de protección 
4. Análisis de seguridad o riesgos para las instalaciones de la JEP a nivel central y sedes territoriales.
5. Distribución de contenidos de seguridad, protección y autoprotección a los funcionarios y contratistas de la Entidad 
6.Articulación con homólogos en el marco del sistema -SIVJRNR
7. Seguimientos y gestiones de solicitudes dirigidas a la OASP
8. Mantenimiento preventivo y correctivo a los sistemas de seguridad electrónica del edificio de la JEP.
Con sus debidos soportes cada actividad en el one drive denominado “ anexos.”</t>
  </si>
  <si>
    <r>
      <rPr>
        <b/>
        <sz val="10"/>
        <color theme="1"/>
        <rFont val="Palatino Linotype"/>
        <family val="1"/>
      </rPr>
      <t xml:space="preserve">EVALUACIÓN I LÍNEA DE DEFENSA: </t>
    </r>
    <r>
      <rPr>
        <sz val="10"/>
        <color theme="1"/>
        <rFont val="Palatino Linotype"/>
        <family val="1"/>
      </rPr>
      <t xml:space="preserve">Conforme al monitoreo realizado por el proceso y las evidencias suministradas, se observa el cumplimiento del plan de acción planificado para el I cuatrimestre de 2021, toda vez que, el proceso aporta documento de diagnóstico de procesos de relacionamiento con actores de interés en los territorios, de abril de 2021, en el cual se identifican las herramietnas de relacionamiento utilizadas por lo enlaces territoriales, de igual forma, aporta dos documentos en formato Excel en los cuales se evidencian las listas de asistencia al taller de relacionamiento institucional realizado el 23/04/2021.
</t>
    </r>
    <r>
      <rPr>
        <b/>
        <sz val="10"/>
        <color theme="1"/>
        <rFont val="Palatino Linotype"/>
        <family val="1"/>
      </rPr>
      <t xml:space="preserve">
EVALUACIÓN II LÍNEA DE DEFENSA: </t>
    </r>
    <r>
      <rPr>
        <sz val="10"/>
        <color theme="1"/>
        <rFont val="Palatino Linotype"/>
        <family val="1"/>
      </rPr>
      <t xml:space="preserve">Respecto del seguimiento realizado por la II línea de defensa, este describe en forma breve el análisis del monitoreo y las evidencias aportadas por el proceso y con ello brindando el aseguramiento requerido para la evaluación por parte de la III línea de defensa (SCI).
</t>
    </r>
    <r>
      <rPr>
        <b/>
        <sz val="10"/>
        <color theme="1"/>
        <rFont val="Palatino Linotype"/>
        <family val="1"/>
      </rPr>
      <t>ACTIVIDAD CUMPLIDA</t>
    </r>
  </si>
  <si>
    <r>
      <rPr>
        <b/>
        <sz val="10"/>
        <color theme="1"/>
        <rFont val="Palatino Linotype"/>
        <family val="1"/>
      </rPr>
      <t xml:space="preserve">EVALUACIÓN I LÍNEA DE DEFENSA: </t>
    </r>
    <r>
      <rPr>
        <sz val="10"/>
        <color theme="1"/>
        <rFont val="Palatino Linotype"/>
        <family val="1"/>
      </rPr>
      <t xml:space="preserve">Conforme al monitoreo realizado por el proceso y las evidencias suministradas, se observa cumplimiento de la actividad establecida en el plan de acción, toda vez que, el proceso aporta 2 actas de comité primario SAAD comparecientes de fechas 1 de marzo y 12 de marzo de 2021, en los cuales se informa la cantidad de órdenes judiciales que se encuentran en trámite, el seguimiento al Proyecto de Inversión; POA -Plan Operativo Anual; riesgos de gestión –indicadores de procesos; PAA -Plan Anual de Adquisiciones y Operador Logístico, coordinación de trabajos en territorio, entre otros.
</t>
    </r>
    <r>
      <rPr>
        <b/>
        <sz val="10"/>
        <color theme="1"/>
        <rFont val="Palatino Linotype"/>
        <family val="1"/>
      </rPr>
      <t xml:space="preserve">
EVALUACIÓN II LÍNEA DE DEFENSA: </t>
    </r>
    <r>
      <rPr>
        <sz val="10"/>
        <color theme="1"/>
        <rFont val="Palatino Linotype"/>
        <family val="1"/>
      </rPr>
      <t xml:space="preserve">Respecto del seguimiento realizado por la II línea de defensa, este describe en forma breve el análisis del monitoreo y las evidencias aportadas por el proceso y con ello brindando el aseguramiento requerido para la evaluación por parte de la III línea de defensa (SCI).
</t>
    </r>
    <r>
      <rPr>
        <b/>
        <sz val="10"/>
        <color theme="1"/>
        <rFont val="Palatino Linotype"/>
        <family val="1"/>
      </rPr>
      <t xml:space="preserve"> ACTIVIDAD CUMPLIDA</t>
    </r>
  </si>
  <si>
    <t>La Secretaría Ejecutiva como responsable del SAAD V con el fin de garantizar su presencia en Bogotá y a nivel territorial suscribe contratos de prestación de servicios y convenios  de cooperación internacional que permitan a las víctimas acceder a los servicios de asesoría y representación. En este contexto, durante la vigencia 2021 se  han suscrito 10 contratos de prestación de servicios con profesionales con experiencia y conocimiento para apoyar la asesoría y representación a las víctimas con enfoque de género, étnico , diferencial, psicosocial y sociocultural ante los procesos y salas de la JEP.
De esta manera, durante el primer cuatrimestre de 2021, se suscribieron diez (10) contratos de prestación de servicios: JEP-029-2021, JEP-030-2021, JEP-031-2021, JEP-155-2021, JEP-172-2021, JEP-171-2021, JEP-029-2021, JEP-182-2021, JEP-224-2021, JEP-234-2021, y  JEP-267-2021  a través de los mismos se ha brindado un servicio oportuno a las víctimas en relación a la asesoría y representación jurídica ante los procesos de las Salas y Secciones de la JEP.
Adicionalmente, durante el primer cuatrimestre del 2021  se encuentra en vigencia el  convenio de cooperación internacional 414-2020 con el Programa de Naciones Unidas para el desarrollo (PNUD)  quien a su vez apoya técnica y financieramente a (16)organizaciones sociales y de derechos humanos en diferentes regiones del país para asumir la asesoría y la representación jurídica de las víctimas acreditadas para intervenir en los procesos adelantados por la Sala de Reconocimiento de Verdad, Responsabilidad y Determinación de Hechos y Conductas, convenio que fue prorrogado hasta  el 30 de junio del  2021.
Evidencia: Control 1_Contratos y convenios</t>
  </si>
  <si>
    <r>
      <rPr>
        <b/>
        <sz val="10"/>
        <rFont val="Palatino Linotype"/>
        <family val="1"/>
      </rPr>
      <t xml:space="preserve">EVALUACIÓN I LÍNEA DE DEFENSA: </t>
    </r>
    <r>
      <rPr>
        <sz val="10"/>
        <rFont val="Palatino Linotype"/>
        <family val="1"/>
      </rPr>
      <t xml:space="preserve">De acuerdo con el monitoreo del proceso y las evidencias suministradas se observó que durante el primer cuatrimestre de 2021 se realizó el seguimiento a los controles y planes de acción establecidos en el mapa de riesgos de gestión de la JEP correspondientes al III cuatrimestre del 2020. Así mismo, se llevaron a cabo acciones asociadas a la actualización y aprobación de los riesgos identificados en el mapa de riesgos de gestión de la vigencia 2021 por parte de los procesos y el requerimiento a los procesos mediante correo electrónico del 29 de abril del 2021 del monitoreo a los controles y planes de acción planificados para el I cuatrimestre del 2021 con la matriz de riesgos de gestión adjunta para dicho periodo.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</si>
  <si>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De acuerdo con el monitoreo del proceso y las evidencias suministradas se observó que durante el primer cuatrimestre de 2021 se llevaron a cabo acciones asociadas a la actualización y aprobación de los indicadores de gestión de la vigencia 2021 por parte de los procesos, el requerimiento a los procesos mediante correo electrónico del 5 de abril del 2021 del monitoreo a los indicadores planificados para el I trimestre del 2021 y correo electrónico del 16 de abril del 2021 remitido a la Subdirección de Control Interno con la matriz de indicadores adjunta para la realización de la evaluación.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</si>
  <si>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La periodicidad para las actividades de control es </t>
    </r>
    <r>
      <rPr>
        <i/>
        <sz val="10"/>
        <rFont val="Palatino Linotype"/>
        <family val="1"/>
      </rPr>
      <t>"Anual"</t>
    </r>
    <r>
      <rPr>
        <sz val="10"/>
        <rFont val="Palatino Linotype"/>
        <family val="1"/>
      </rPr>
      <t xml:space="preserve">, no obstante, de acuerdo con el monitoreo del proceso y las evidencias suministradas se observó que durante el primer cuatrimestre de 2021 se realizaron acciones asociadas a la construcción de la matriz que recopila  las necesidades de formación y/o capacitación  para los servidores de la JEP en la vigencia 2021 . Dicho soporte contiene la línea temática, población objetivo, modalidad, mes de programación aproximado, intensidad horaria, entre otra información. Así mismo, se remitió el comunicado enviado mediante correo electrónico del 3 de febrero del 2021 a las dependencias para el levantamiento de información sobre las posibles capacitaciones a programar.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</si>
  <si>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La periodicidad para las actividades de control es </t>
    </r>
    <r>
      <rPr>
        <i/>
        <sz val="10"/>
        <rFont val="Palatino Linotype"/>
        <family val="1"/>
      </rPr>
      <t>"Anual"</t>
    </r>
    <r>
      <rPr>
        <sz val="10"/>
        <rFont val="Palatino Linotype"/>
        <family val="1"/>
      </rPr>
      <t xml:space="preserve">, no obstante, de acuerdo con el monitoreo del proceso y las evidencias suministradas se observó que durante el primer cuatrimestre de 2021 se realizó el Informe de evaluación al plan de capacitación diciembre 2020. Así mismo, se informó que en enero del 2022 se realizará la presentación del informe de evaluación del plan de capacitación ejecutado al cierre de la vigencia 2021. Por lo tanto, considerando la periodicidad establecida para el control "Anual" se dio cumplimiento al control para la vigencia 2021.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</si>
  <si>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De acuerdo con el monitoreo del proceso y las evidencias suministradas se realizaron acciones orientadas a la ejecución del control durante el primer cuatrimestre de 2021, toda vez que, se observó el documento correspondiente al proyecto de Resolución</t>
    </r>
    <r>
      <rPr>
        <i/>
        <sz val="10"/>
        <rFont val="Palatino Linotype"/>
        <family val="1"/>
      </rPr>
      <t xml:space="preserve"> "Por medio de la cual se adopta el Plan de Capacitación y el Plan de Pedagogía 2021”,</t>
    </r>
    <r>
      <rPr>
        <sz val="10"/>
        <rFont val="Palatino Linotype"/>
        <family val="1"/>
      </rPr>
      <t xml:space="preserve"> el cual de acuerdo con lo manifestado por el proceso fue aprobado mediante acta del Comité de Gestión para la Administración de Justicia de la Jurisdicción Especial para la Paz del día 30 de abril del 2021. Así mismo, se evidenció una presentación sobre el </t>
    </r>
    <r>
      <rPr>
        <i/>
        <sz val="10"/>
        <rFont val="Palatino Linotype"/>
        <family val="1"/>
      </rPr>
      <t xml:space="preserve">"PLAN DE CAPACITACIÓN Y PLAN DE PEDAGOGÍA 2021" </t>
    </r>
    <r>
      <rPr>
        <sz val="10"/>
        <rFont val="Palatino Linotype"/>
        <family val="1"/>
      </rPr>
      <t xml:space="preserve">con la descripción de aspectos revelantes respecto a cada plan.
Finalmente es necesario disminuir el nivel de exposición del riesgo residual, toda vez que el mismo es Alto.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</si>
  <si>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De acuerdo con el monitoreo del proceso y las evidencias suministradas se realizaron acciones orientadas a la ejecución del control durante el primer cuatrimestre de 2021, toda vez que, se observó el documento correspondiente al proyecto de Resolución </t>
    </r>
    <r>
      <rPr>
        <i/>
        <sz val="10"/>
        <rFont val="Palatino Linotype"/>
        <family val="1"/>
      </rPr>
      <t>"Por medio de la cual se adopta el Plan de Capacitación y el Plan de Pedagogía 2021”</t>
    </r>
    <r>
      <rPr>
        <sz val="10"/>
        <rFont val="Palatino Linotype"/>
        <family val="1"/>
      </rPr>
      <t>, el cual de acuerdo con lo manifestado por el proceso fue aprobado mediante acta del Comité de Gestión para la Administración de Justicia de la Jurisdicción Especial para la Paz del día 30 de abril del 2021. Así mismo, se evidenció una presentación sobre el</t>
    </r>
    <r>
      <rPr>
        <i/>
        <sz val="10"/>
        <rFont val="Palatino Linotype"/>
        <family val="1"/>
      </rPr>
      <t xml:space="preserve"> "PLAN DE CAPACITACIÓN Y PLAN DE PEDAGOGÍA 2021"</t>
    </r>
    <r>
      <rPr>
        <sz val="10"/>
        <rFont val="Palatino Linotype"/>
        <family val="1"/>
      </rPr>
      <t xml:space="preserve"> con la descripción de aspectos revelantes respecto a cada plan.
Sin embargo, se requiere dar inicio al desarrollo de las actividades planificadas en el Plan de Capacitación y Plan de Pedagogía vigencia 2021, toda vez que la periodicidad establecida para la operatividad del control es "Mensual".
Finalmente es necesario disminuir el nivel de exposición del riesgo residual, toda vez que el mismo es Alto.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</si>
  <si>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las evidencias suministradas por el proceso se observa que ejecutó la actividad de control durante el I cuatrimestre del 2021, toda vez que, se aportaron los listados de asistencia que soportan las siguientes actividades:
</t>
    </r>
    <r>
      <rPr>
        <b/>
        <sz val="10"/>
        <rFont val="Palatino Linotype"/>
        <family val="1"/>
      </rPr>
      <t>(i) Capacitaciones de sensibilización/talleres de promoción y prevención del SG-SST orientadas a reducir el riesgo biomecánico, así:</t>
    </r>
    <r>
      <rPr>
        <sz val="10"/>
        <rFont val="Palatino Linotype"/>
        <family val="1"/>
      </rPr>
      <t xml:space="preserve">
* DME Pausas Activas: Enero 22, 23, 25, 26 y 29  del 2021.
* DME Inspección Puesto de trabajo: Enero 27 y 28, febrero 5, 8, 23 y 24, abril 7, 8, 9, 12, 13, 16, 22 y 23 del 2021. 
* DME Seguimiento Condiciones Salud: Enero 21, 25 y 27, febrero 11, 15, 16, 17, 18 y 19, marzo 16, 17 y 19, abril 6, 7, 8, 9, 12, 13, 14, 15, 16, 27 y 28 del 2021.
* DME Pausas Productivas: Febrero 9, 11, 15, 17, 19, 22 y 24, marzo 9, 11, 16, 18, 23, 24 y 25, abril 6, 8, 13, 15, 20, 22, 27, 28 y 29 del 2021. 
* DME Cuestionario De Síntomas Músculo Esqueléticos: Marzo 24, 25 y 26, abril 5, 6, 7, 8, 9, 12, 14, 15, 19 del 2021.
* DME Capacitación Miembros Superiores: Abril 27 del 2021.
</t>
    </r>
    <r>
      <rPr>
        <b/>
        <sz val="10"/>
        <rFont val="Palatino Linotype"/>
        <family val="1"/>
      </rPr>
      <t>(ii) Actividades de inducción para los servidores, contratistas y practicantes que ingresan  a la Entidad,</t>
    </r>
    <r>
      <rPr>
        <sz val="10"/>
        <rFont val="Palatino Linotype"/>
        <family val="1"/>
      </rPr>
      <t xml:space="preserve"> </t>
    </r>
    <r>
      <rPr>
        <b/>
        <sz val="10"/>
        <rFont val="Palatino Linotype"/>
        <family val="1"/>
      </rPr>
      <t>así:</t>
    </r>
    <r>
      <rPr>
        <sz val="10"/>
        <rFont val="Palatino Linotype"/>
        <family val="1"/>
      </rPr>
      <t xml:space="preserve">
* Inducción SG-SST: Febrero 12 y 24, marzo 5 y 15, abril 12 y 28 del 2021.</t>
    </r>
    <r>
      <rPr>
        <b/>
        <sz val="10"/>
        <rFont val="Palatino Linotype"/>
        <family val="1"/>
      </rPr>
      <t xml:space="preserve">
(ii) Capacitaciones de sensibilización  en promoción y prevención del SG-SST orientadas a reducir el riesgo psicosocial</t>
    </r>
    <r>
      <rPr>
        <sz val="10"/>
        <rFont val="Palatino Linotype"/>
        <family val="1"/>
      </rPr>
      <t xml:space="preserve">, </t>
    </r>
    <r>
      <rPr>
        <b/>
        <sz val="10"/>
        <rFont val="Palatino Linotype"/>
        <family val="1"/>
      </rPr>
      <t>así:</t>
    </r>
    <r>
      <rPr>
        <sz val="10"/>
        <rFont val="Palatino Linotype"/>
        <family val="1"/>
      </rPr>
      <t xml:space="preserve">
* Psicosocial Pausas Cognitivas: Febrero 25, marzo 9, 11, 16, 18, 23, 24 y 25, abril 6, 8, 13, 15, 20, 22, 27, 28 y 29 del 2021.
* Psicosocial Liderazgo-Comunicación: Abril 27 del 2021. 
</t>
    </r>
    <r>
      <rPr>
        <b/>
        <sz val="10"/>
        <rFont val="Palatino Linotype"/>
        <family val="1"/>
      </rPr>
      <t xml:space="preserve">
EVALUACIÓN II LÍNEA DE DEFENSA: </t>
    </r>
    <r>
      <rPr>
        <sz val="10"/>
        <rFont val="Palatino Linotype"/>
        <family val="1"/>
      </rPr>
      <t xml:space="preserve">Respecto al seguimiento realizado por la II línea de defensa, este describe el análisis del monitoreo y las evidencias aportadas por el proceso, y con ello brindando aseguramiento de la información reportada por el proceso para la evaluación de la III línea de defensa.
</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</si>
  <si>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del control durante el I cuatrimestre del 2021, toda vez que, se aportaron dos (2)</t>
    </r>
    <r>
      <rPr>
        <i/>
        <sz val="10"/>
        <rFont val="Palatino Linotype"/>
        <family val="1"/>
      </rPr>
      <t xml:space="preserve"> "FORMATO DE INFORME PARA ACCIDENTE DE TRABAJO DEL EMPLEADOR O CONTRATANTE"</t>
    </r>
    <r>
      <rPr>
        <sz val="10"/>
        <rFont val="Palatino Linotype"/>
        <family val="1"/>
      </rPr>
      <t xml:space="preserve"> diligenciados el 12 y 17 de marzo del 2021 y presentados a la Administradora de Riesgos Laborales Positiva compañía de seguros con radicados No. 202101001026342 y 202101001027695. Así mismo, se remitió la base de datos utilizada para el registro de la investigación de casi accidentes y accidentes laborales que contiene la información relacionada con los accidentes presentados en el periodo evaluado.
</t>
    </r>
    <r>
      <rPr>
        <b/>
        <sz val="10"/>
        <rFont val="Palatino Linotype"/>
        <family val="1"/>
      </rPr>
      <t>EVALUACIÓN II LÍNEA DE DEFENSA</t>
    </r>
    <r>
      <rPr>
        <sz val="10"/>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</si>
  <si>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las evidencias suministradas por el proceso se observa la ejecución de la actividad del control, toda vez que, durante el I cuatrimestre del 2021, se prestó apoyo por parte de los profesionales de la Subdirección de Contratación a las áreas para la identificación y descripción de las necesidades de contratación mediante la revisión de los documentos justificativos y posterior cargue en el SECOP II. Se aportó una muestra correspondiente al 10% (47) de los documentos justificativos de la contratación.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</si>
  <si>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Teniendo en cuenta que el proceso reportó </t>
    </r>
    <r>
      <rPr>
        <i/>
        <sz val="10"/>
        <rFont val="Palatino Linotype"/>
        <family val="1"/>
      </rPr>
      <t>"(...) no se han presentado situaciones que requieran ejercer la facultad de retracto (...)"</t>
    </r>
    <r>
      <rPr>
        <sz val="10"/>
        <rFont val="Palatino Linotype"/>
        <family val="1"/>
      </rPr>
      <t xml:space="preserve"> y dado que la periodicidad de la actividad de control es </t>
    </r>
    <r>
      <rPr>
        <i/>
        <sz val="10"/>
        <rFont val="Palatino Linotype"/>
        <family val="1"/>
      </rPr>
      <t>"Cuando se requiera"</t>
    </r>
    <r>
      <rPr>
        <sz val="10"/>
        <rFont val="Palatino Linotype"/>
        <family val="1"/>
      </rPr>
      <t xml:space="preserve">, la evaluación por parte de la Subdirección de Control Interno No aplica.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</si>
  <si>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del control, toda vez que, se aportó para el  I cuatrimestre del 2021 la muestra de un (1) documento justificativo de la contratación (Invitación Pública Inferior a 45SMMLV), el cual contiene en el numeral 14 del documento (páginas 48 y 49) el cronograma  del método de invitación. Al respecto, la Subdirección de Control Interno verificó en el link de acceso y consulta el proceso publicado en el SECOP II evidenciando el cumplimiento del cronograma documentado.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</si>
  <si>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del control, toda vez que, se aportó para el I cuatrimestre del 2021 una muestra correspondiente al 10% (47) imágenes de los flujos de aprobación de los procesos de contratación en la plataforma SECOP, evidenciando que desde la revisión del abogado contractual asignado hasta la aprobación del ordenador del gasto transcurren entre 1 a 3 días logrando en este tiempo la finalización del proceso pre-contractual.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</si>
  <si>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las evidencias suministradas por el proceso se observa que se ejecutó la actividad del control, toda vez que, se aportó para el I cuatrimestre del 2021 una muestra de 47 minutas de contratos suscritos durante el período evaluado, que corresponde al 10% del total de contratos del período (470 procesos) observando en su contenido la cláusula correspondiente a la designación del supervisor.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</si>
  <si>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 control, para lo cual aportaron para el  I cuatrimestre del 2021  un total de treinta (30) corres electrónicos a través de los cuáles la Subdirección de Contratación ha comunicado a los supervisores acerca de la necesidad de ejecutar determinadas actividades para llevar a cabo el acta de liquidación,  balance y/o cierre final, con el propósito de dar trámite a la liquidación de los contratos.
Sin embargo, se recomienda al proceso remitir las evidencias correspondientes únicamente al periodo evaluado, toda vez que se observaron correos electrónicos enviados en el mes de mayo del 2021.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</si>
  <si>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las evidencias suministradas por el proceso, se observa la ejecución del control, toda vez que, se aportó certificación expedida por el Subdirector Nacional de Asuntos Disciplinarios el 07/05/2021 en la cual da constancia de que dicha Subdirección realizó copia digital y backup desde la herramienta digital CONTI a corte del 30 de abril 2021. Así mismo, manifestó: </t>
    </r>
    <r>
      <rPr>
        <i/>
        <sz val="10"/>
        <rFont val="Palatino Linotype"/>
        <family val="1"/>
      </rPr>
      <t>"(...) los procesos disciplinarios en cursose encuentran parametrizados en la herramienta digital mencionada según el flujo de trabajo establecido por el equipo contratista de Servisoft a cargo del Departamento de Gestión Documental de la JEP".</t>
    </r>
    <r>
      <rPr>
        <sz val="10"/>
        <rFont val="Palatino Linotype"/>
        <family val="1"/>
      </rPr>
      <t xml:space="preserve"> De igual forma, se observó pantallazo del Backup realizado a 27 expedientes en formato Excel.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</si>
  <si>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suministrado por el proceso, se observa incumplimiento del control, toda vez que, la periodicidad establecida para su operatividad es </t>
    </r>
    <r>
      <rPr>
        <i/>
        <sz val="10"/>
        <rFont val="Palatino Linotype"/>
        <family val="1"/>
      </rPr>
      <t xml:space="preserve">"Mensual" </t>
    </r>
    <r>
      <rPr>
        <sz val="10"/>
        <rFont val="Palatino Linotype"/>
        <family val="1"/>
      </rPr>
      <t>lo que no es consecuente con el soporte definido en la columna P</t>
    </r>
    <r>
      <rPr>
        <i/>
        <sz val="10"/>
        <rFont val="Palatino Linotype"/>
        <family val="1"/>
      </rPr>
      <t xml:space="preserve"> "Informe </t>
    </r>
    <r>
      <rPr>
        <i/>
        <u/>
        <sz val="10"/>
        <rFont val="Palatino Linotype"/>
        <family val="1"/>
      </rPr>
      <t>semestral</t>
    </r>
    <r>
      <rPr>
        <i/>
        <sz val="10"/>
        <rFont val="Palatino Linotype"/>
        <family val="1"/>
      </rPr>
      <t xml:space="preserve"> de la gestión a las actuaciones disciplinarias". </t>
    </r>
    <r>
      <rPr>
        <sz val="10"/>
        <rFont val="Palatino Linotype"/>
        <family val="1"/>
      </rPr>
      <t xml:space="preserve">De manera que, se requiere al proceso realizar los monitoreos mensuales y aportar las evidencias parciales o llevar a cabo las acciones necesarias con el propósito de dar cumplimiento al control.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con ello brinda el aseguramiento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</si>
  <si>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observa que se ejecutó la actividad de control, toda vez que, se aportó para el I cuatrimestre del 2021 un (1) </t>
    </r>
    <r>
      <rPr>
        <i/>
        <sz val="10"/>
        <rFont val="Palatino Linotype"/>
        <family val="1"/>
      </rPr>
      <t>"INFORME CAMPAÑAS DE DIFUSIÓN QUE REFUERCEN LOS CONTENIDOS ESTRATÉGICOS DE LA POLÍTICA DE COMUNICACIONES."</t>
    </r>
    <r>
      <rPr>
        <sz val="10"/>
        <rFont val="Palatino Linotype"/>
        <family val="1"/>
      </rPr>
      <t xml:space="preserve"> que relaciona las piezas publicadas en los meses de enero, febrero, marzo y abril de 2021 que fueron socializadas a través de correos electrónicos internos en temas relacionados con la estrategia de comunicación, el diligenciamiento del formato de solicitud de servicios de comunicación organizacional y relacionamiento y el uso del lenguaje incluyente y la importancia del mismo a la hora de comunicarnos en la Jurisdicción.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sin embargo, no es clara la relación que guarda la recomendación realizada por la II línea de defensa con el control planificado respecto a </t>
    </r>
    <r>
      <rPr>
        <i/>
        <sz val="10"/>
        <rFont val="Palatino Linotype"/>
        <family val="1"/>
      </rPr>
      <t>"Se recomienda al proceso continuar con la  verificación de  contenidos de los comunicados priorizados, antes de su publicación, con el fin de que estos cumplan con los lineamientos de la Política de Comunicaciones"</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</si>
  <si>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 control, toda vez que, se aportó para el I cuatrimestre del 2021 reportes mensuales que contienen un análisis cualitativo y pantallazos de correos electrónicos intercambiados entre las dependencias y la Subdirección de Comunicaciones los cuales reflejan la identificación de observaciones, correcciones para la respectiva verificación y aprobación de los comunicados priorizados antes de su publicación.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</si>
  <si>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observa que se ejecutó la actividad del control, toda vez que, se aportó para el I cuatrimestre del 2021 el documento </t>
    </r>
    <r>
      <rPr>
        <i/>
        <sz val="10"/>
        <rFont val="Palatino Linotype"/>
        <family val="1"/>
      </rPr>
      <t xml:space="preserve">"Ayuda de memoria reuniones presidente - Secretaría Ejecutiva", </t>
    </r>
    <r>
      <rPr>
        <sz val="10"/>
        <rFont val="Palatino Linotype"/>
        <family val="1"/>
      </rPr>
      <t xml:space="preserve">que contiene el detalle de la reunión llevada a cabo el 18 de febrero del 2021 con asistencia del Presidente y la Secretaria Ejecutiva de la JEP para la revisión y aprobación de prioridades de cooperación internacional JEP, vigencia 2021 con el propósito de avanzar gestiones ante actores internacionales, así: 
Prioridad No. 1: Apoyos a la Sala de Reconocimiento de Verdad y Responsabilidad (SRVR) y al GRAI para el desarrollo de los macro casos vigentes y la apertura de nuevos macro casos.
Prioridad No. 2: Asistencia técnica para dar continuidad al registro de víctimas y comparecientes y dentro de él, al inventario de beneficios, y asistencia para implementar la fase 1 del monitoreo de libertades y sanciones propias.
Prioridad No. 3: Cuadernos de guerra para terminar la guerra – Piloto con el Consejo Regional Indígena del Cauca (CRIC).
Prioridad No.4: Proyecto apoyo a Buenaventura por parte del SIVJRNR.
No obstante, se observó en el acta de reunión que se puntualiza revisión y aprobación de tres(3) prioridades de Cooperación, sin embargo, se enlistan cuatro (4). Por  lo anterior, se recomienda revisar el documento original (acta de reunión del 18 de febrero de 2021) con el fin de verificar si contiene algún error de digitación cuando se describe el número de prioridades de cooperación internacional.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</si>
  <si>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observa que ejecutó la actividad de control, toda vez que, se aportó para el I cuatrimestre del 2021 cuatro (4) matrices en Excel correspondientes a los meses de enero, febrero, marzo y abril del 2021, en la cuales se evidencia el registro, seguimiento y control de los diferentes acuerdos, proyectos y acciones colaborativas de cooperación internacional, de conformidad con la definición de </t>
    </r>
    <r>
      <rPr>
        <i/>
        <sz val="10"/>
        <rFont val="Palatino Linotype"/>
        <family val="1"/>
      </rPr>
      <t>"Reporte" señalada en el marco de la</t>
    </r>
    <r>
      <rPr>
        <sz val="10"/>
        <rFont val="Palatino Linotype"/>
        <family val="1"/>
      </rPr>
      <t xml:space="preserve">s actividades de seguimiento establecidas en el Procedimiento JEP-PT-04-03 </t>
    </r>
    <r>
      <rPr>
        <i/>
        <sz val="10"/>
        <rFont val="Palatino Linotype"/>
        <family val="1"/>
      </rPr>
      <t>"Seguimiento a proyectos y acciones colaborativas de cooperación internacional"</t>
    </r>
    <r>
      <rPr>
        <sz val="10"/>
        <rFont val="Palatino Linotype"/>
        <family val="1"/>
      </rPr>
      <t xml:space="preserve">
No obstante, se recomienda al proceso verificar la veracidad de las evidencias aportadas, teniendo en cuenta que, el reporte del mes de abril en su contenido registra como fecha de actualización el 31/03/2021, lo cual no es concordante con el periodo reportado.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</si>
  <si>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evidencia que, aunque la periodicidad del control esta definida como "semestral", el soporte elaboró el "Informe de avances en el cumplimiento de los acuerdos de consulta previa con los pueblos Indígenas, Negros, Afrocolombianos, Raizal, Palenquero y Rrom (Gitano)" con corte a 30 de marzo de 2021. Lo cual es coherente con el soporte planificado </t>
    </r>
    <r>
      <rPr>
        <i/>
        <sz val="10"/>
        <rFont val="Palatino Linotype"/>
        <family val="1"/>
      </rPr>
      <t>"Informes de avances en el cumplimiento de acuerdos de consulta previa"</t>
    </r>
    <r>
      <rPr>
        <sz val="10"/>
        <rFont val="Palatino Linotype"/>
        <family val="1"/>
      </rPr>
      <t xml:space="preserve">.
Se recomienda al proceso el fortalecimiento del control y determinar controles de mitigación, toda vez que, el riesgo residual permanece en Alto.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</si>
  <si>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reporta la realización de acciones conjuntas con el Departamento de Atención al Ciudadano, para incorporar las dimensiones y categorías del enfoque de Persona Mayor, en el formulario de PQRSDF, avances en la revisión, ajuste y remisión de la información del Módulo de Gestión Territorial. Como soporte de lo anterior, se adjuntan los siguientes soportes:
(i) Formulario de PQRSDF.
(ii) Listado de asistencia 5 de abril Formulario PQRSDF
(iii) Listado de asistencia 9 de abril  Formulario PQRSDF
(iv) Acta de reunión de fecha 28/04/2021 sobre el Módulo de Gestión Territorial
(v) Listado de Asistencia Módulo Territorial
(vi) Documentos con las especificaciones para el Módulo de Gestión Territorial
Los documentos mencionados soportan adecuadamente la ejecución del control.
Se recomienda al proceso sobre el fortalecimiento del control, estableciendo las acciones del mismo, así mismo determinar controles de mitigación, toda vez que, el riesgo residual permanece en Alto.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</si>
  <si>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aportó lo siguiente:
(i) 40 certificados de idoneidad de contratistas adscritos al Depto. SAAD Comparecientes.
(ii) Cronograma anual de capacitación.
(iii) Presentación en power point Guía de derechos y deberes para comparecientes - Programa permanente de inducción a comparecientes
(iv) Listado de asistencia a la capacitación de la guía de derechos y deberes de los comparecientes, realizada el 25/03/2021.
(v) Informe del primer trimestre del modulo de capacitación de la guía de derechos y deberes de los comparecientes.
Lo cual es coherente con el soporte planificado definido como "Certificado de idoneidad - Plan de trabajo / Listados de asistencia a los eventos de formación", cuya periodicidad esta definida "Cuando se requiera".
Se recomienda al proceso el fortalecimiento del control y determinar controles de mitigación, toda vez que, el riesgo residual permanece en Moderado.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</si>
  <si>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aportó documento en formato PDF con los criterios de priorización territorial para el 2021 del Departamento de Atención a Víctimas en formato borrador, así mismo, se aporta una base de datos en formato Excel en la cual se relacionan los diferentes municipios por departamento y se indica si fueron priorizados o no para el año 2020, lo cual es coherente con el soporte planificado como "Documento de Priorización territorial", cuya periodicidad esta definida "Cuando se requiera".
Se recomienda al proceso sobre el fortalecimiento del control, estableciendo las acciones del mismo, así mismo determinar controles de mitigación, toda vez que, el riesgo residual permanece en Moderado.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</si>
  <si>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generado por el proceso de Administración de Bienes y Servicios, el control no operó, toda vez que, la periodicidad establecida es "Cuando se requiera" e informó que durante el primer cuatrimestre del 2021 no se presentaron casos que dieran lugar a solicitudes de indemnización, por tal motivo la evaluación por parte de la Subdirección de Control Interno no aplica. Sin embargo, el proceso aportó las evidencias de cuatro (4) polizas así:
1. Poliza de daños materiales combinados 2020-2021
2. Poliza de manejo global 2020-2021
3. Poliza de daños materiales combinados 2021-2022
4. Poliza de manejo global 2021-2022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así mismo, en el seguimiento se indica que: </t>
    </r>
    <r>
      <rPr>
        <i/>
        <sz val="10"/>
        <rFont val="Palatino Linotype"/>
        <family val="1"/>
      </rPr>
      <t>"se denota la ejecución del control de mitigación existente"</t>
    </r>
    <r>
      <rPr>
        <sz val="10"/>
        <rFont val="Palatino Linotype"/>
        <family val="1"/>
      </rPr>
      <t>, sin embargo, se observa que el control no operó por cuanto el mismo consiste en aplicar las polizas de seguros de daños materiales y el proceso en el monitoreo informó que no se presentaron casos que dieran lugar a solicitudes de indemnización, por lo que, se debe establecer de forma clara la operatividad o no del control y con ello brindar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</si>
  <si>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Administración de Bienes y Servicios, se observa la ejecución del control, toda vez que se aporta el Informe trimestral del desarrollo de la estrategia de seguridad y protección de las personas y las instalaciones de la JEP de fecha 31 de marzo de 2021, en el cual relacionan  las  actividades y soportes correspondientes al desarrollo de  la estrategia de seguridad y protección para el periodo comprendido entre el 01 de enero y el 31 de marzo de 2021 (I Trimestre), de igual forma aportan 22 archivos que soportan dicho informe, lo cual es coherente con el soporte planificado definido como "Informe trimestral a la estrategia de seguridad y protección de las personas y las instalaciones de la JEP", cuya periodicidad esta definida como "permanente".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</si>
  <si>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Direccionamiento Estratégico y Planeación, se observa la ejecución del control, toda vez que, se aportó documento en Excel correspondiente al Informe consolidado del seguimiento al SPI- primer trimestre 2021, la cual incluye datos como: proyecto, producto, unidad de medida, indicador, metas y demás que ayudan al correcto desarrollo del informe, lo cual es coherente con el soporte planificado definido como "informe consolidado del seguimiento SPI", cuya periodicidad esta definida como "trimestral".
Se recomienda al proceso sobre el fortalecimiento del control y determinar controles de mitigación, toda vez que, el riesgo residual permanece en Alto.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</si>
  <si>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t>Conforme al monitoreo generado por el proceso, el control no operó, toda vez que, la periodicidad establecida es "Cuando se requiera" e informó que durante el primer cuatrimestre del 2021 no se han realizado actividades para fortalecer el conocimiento del SUIFP-SPI, por tal motivo la evaluación por parte de la Subdirección de Control Interno no aplica.
Se recomienda al proceso sobre el fortalecimiento del control, estableciendo las acciones del mismo, así mismo determinar controles de mitigación, toda vez que, el riesgo residual permanece en Alto.</t>
  </si>
  <si>
    <r>
      <rPr>
        <b/>
        <sz val="10"/>
        <rFont val="Palatino Linotype"/>
        <family val="1"/>
      </rPr>
      <t xml:space="preserve">EVALUACIÓN I LÍNEA DE DEFENSA: </t>
    </r>
    <r>
      <rPr>
        <sz val="10"/>
        <rFont val="Palatino Linotype"/>
        <family val="1"/>
      </rPr>
      <t xml:space="preserve">Conforme al monitoreo y cargue de evidencias por parte del proceso de Direccionamiento Estratégico y Planeación, se observa la ejecución del control, toda vez que, se aportaron cuatro (4) documentos en formato Power Point los cuales contienen las presentaciones de los tableros de seguimiento a la ejecución presupuestal de los meses de enero, febrero, marzo y abril, lo cual  guarda relación con el soporte planificado definido como </t>
    </r>
    <r>
      <rPr>
        <i/>
        <sz val="10"/>
        <rFont val="Palatino Linotype"/>
        <family val="1"/>
      </rPr>
      <t>"reportes de ejecución en comité directivo"</t>
    </r>
    <r>
      <rPr>
        <sz val="10"/>
        <rFont val="Palatino Linotype"/>
        <family val="1"/>
      </rPr>
      <t xml:space="preserve">, cuya periodicidad esta definida "cuando se requiera".
Se recomienda al proceso sobre el fortalecimiento del control y determinar controles de mitigación, toda vez que, el riesgo residual permanece en Alto.
</t>
    </r>
    <r>
      <rPr>
        <b/>
        <sz val="10"/>
        <rFont val="Palatino Linotype"/>
        <family val="1"/>
      </rPr>
      <t xml:space="preserve">
EVALUACIÓN II LÍNEA DE DEFENSA: </t>
    </r>
    <r>
      <rPr>
        <sz val="10"/>
        <rFont val="Palatino Linotype"/>
        <family val="1"/>
      </rPr>
      <t>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</si>
  <si>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t xml:space="preserve">EVALUACIÓN I LÍNEA DE DEFENSA: </t>
    </r>
    <r>
      <rPr>
        <sz val="10"/>
        <rFont val="Palatino Linotype"/>
        <family val="1"/>
      </rPr>
      <t xml:space="preserve">Conforme al monitoreo y cargue de evidencias por parte del proceso de Direccionamiento Estratégico y Planeación, se observa la ejecución del control, toda vez que, se aportaron cuatro (4) documentos en formato Excel los cuales contienen las matrices con los respectivos reportes SIIF para los meses de enero, febrero, marzo y abril de 2021 de ejecución de los proyectos de inversión lo cual guarda relación con el soporte planificado para este control y que está definido como: </t>
    </r>
    <r>
      <rPr>
        <i/>
        <sz val="10"/>
        <rFont val="Palatino Linotype"/>
        <family val="1"/>
      </rPr>
      <t>"Matriz de Excel con reporte SIIF mensual de ejecución de los proyectos de inversión"</t>
    </r>
    <r>
      <rPr>
        <sz val="10"/>
        <rFont val="Palatino Linotype"/>
        <family val="1"/>
      </rPr>
      <t xml:space="preserve">, cuya periodicidad está definida como "mensual".
Se recomienda al proceso sobre el fortalecimiento del control y determinar controles de mitigación, toda vez que, el riesgo residual permanece en Alto.
</t>
    </r>
    <r>
      <rPr>
        <b/>
        <sz val="10"/>
        <rFont val="Palatino Linotype"/>
        <family val="1"/>
      </rPr>
      <t xml:space="preserve">
EVALUACIÓN II LÍNEA DE DEFENSA: </t>
    </r>
    <r>
      <rPr>
        <sz val="10"/>
        <rFont val="Palatino Linotype"/>
        <family val="1"/>
      </rPr>
      <t>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</si>
  <si>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direccionamiento estratégico y planeación, se observa la ejecución del control, toda vez que, se aportó un documento en formato Word denominado </t>
    </r>
    <r>
      <rPr>
        <i/>
        <sz val="10"/>
        <rFont val="Palatino Linotype"/>
        <family val="1"/>
      </rPr>
      <t>"Pautas para el monitoreo y seguimiento trimestral del Plan Operativo de Acción Anual (POA) y del Plan Anticorrupción y de Atención al Ciudadano (PAAC) 2021"</t>
    </r>
    <r>
      <rPr>
        <sz val="10"/>
        <rFont val="Palatino Linotype"/>
        <family val="1"/>
      </rPr>
      <t xml:space="preserve"> de marzo de 2021, el cual incluye pautas para el monitoreo y seguimiento de estos dos instrumentos de gestión institucional a través del aplicativo PLANi, los cuales tienen cortes cuatrimestrales. Los documentos aportados son coherentes con el soporte planificado definido como </t>
    </r>
    <r>
      <rPr>
        <i/>
        <sz val="10"/>
        <rFont val="Palatino Linotype"/>
        <family val="1"/>
      </rPr>
      <t>"Lineamientos o instrumentos propuestos o emitidos"</t>
    </r>
    <r>
      <rPr>
        <sz val="10"/>
        <rFont val="Palatino Linotype"/>
        <family val="1"/>
      </rPr>
      <t xml:space="preserve">.
Se recomienda complementar y/o fortalecer el documento de pautas, toda vez que, en su literal C enuncia la evaluación de la SCI como tercera línea de defensa, así: </t>
    </r>
    <r>
      <rPr>
        <i/>
        <sz val="10"/>
        <rFont val="Palatino Linotype"/>
        <family val="1"/>
      </rPr>
      <t>"C. Evaluación de los reportes de monitoreo y seguimiento por la Subdirección de Control Interno como tercera línea de defensa, de acuerdo con la Ley 87 de 1993"</t>
    </r>
    <r>
      <rPr>
        <sz val="10"/>
        <rFont val="Palatino Linotype"/>
        <family val="1"/>
      </rPr>
      <t xml:space="preserve">. No obstante, no se describen pautas para dicha evaluación.
Se recomienda al proceso sobre el fortalecimiento del control, estableciendo las acciones del mismo, así mismo determinar controles de mitigación, toda vez que, el riesgo residual permanece en Alto.
</t>
    </r>
    <r>
      <rPr>
        <b/>
        <sz val="10"/>
        <rFont val="Palatino Linotype"/>
        <family val="1"/>
      </rPr>
      <t xml:space="preserve">
EVALUACIÓN II LÍNEA DE DEFENSA: </t>
    </r>
    <r>
      <rPr>
        <sz val="10"/>
        <rFont val="Palatino Linotype"/>
        <family val="1"/>
      </rPr>
      <t>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</si>
  <si>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Direccionamiento Estratégico y Planeación, se observa la ejecución del control, toda vez que, se evidenciaron cinco (5) documentos, así:
(i) Archivo en Word que contiene 3 capturas de pantalla con el registro de la programación de las siguientes capacitaciones realizadas a través de Teams: Sesión inducción y repaso Plani el 11/03/2021, Cargue de evidencias POA 2020 a plataforma el 12/03/2021 y Sesión Plani – SeRVR el 17/03/2021.
(ii) Captura de pantalla de la Socialización Modelo Dinámico de Sistemas de la SE, realizada a través de Teams el 19/03/2021.
(iii) Registro de la agenda "Revisión Estadística Víctimas Acreditadas Caso N-04-Sub.Planeación, para el 26/02/2021. 
(iv) 2 capturas de pantalla de programación de reuniones para el 1 y 25 de marzo de 2021, "Ajuste MS Excel Víctimas Acreditadas Caso N°04".
Los documentos mencionados son coherentes y soportan la ejecución del control, cuya periodicidad esta definida "cuando se requiera".
Se recomienda al proceso sobre el fortalecimiento del control, estableciendo las acciones del mismo, así mismo determinar controles de mitigación, toda vez que, el riesgo residual permanece en Alto.
</t>
    </r>
    <r>
      <rPr>
        <b/>
        <sz val="10"/>
        <rFont val="Palatino Linotype"/>
        <family val="1"/>
      </rPr>
      <t xml:space="preserve">
EVALUACIÓN II LÍNEA DE DEFENSA: </t>
    </r>
    <r>
      <rPr>
        <sz val="10"/>
        <rFont val="Palatino Linotype"/>
        <family val="1"/>
      </rPr>
      <t>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</si>
  <si>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t xml:space="preserve">Por otro lado,  no se ha iniciado la ejecución del plan de acción toda vez que a la fecha solo se conseguido la aprobación del Plan de pedagogía 2021 y su seguimiento a través de indicadores se iniciará próximamente. Se recomienda al proceso una vez iniciadas las actividades establecidas en el Plan de pedagogía realizar seguimiento con base en los indicadores de medición. </t>
  </si>
  <si>
    <r>
      <rPr>
        <b/>
        <sz val="10"/>
        <rFont val="Palatino Linotype"/>
        <family val="1"/>
      </rPr>
      <t xml:space="preserve">EVALUACIÓN I LÍNEA DE DEFENSA: </t>
    </r>
    <r>
      <rPr>
        <sz val="10"/>
        <rFont val="Palatino Linotype"/>
        <family val="1"/>
      </rPr>
      <t xml:space="preserve">Dado que la periodicidad del monitoreo de la actividad propuesta en el plan de acción es </t>
    </r>
    <r>
      <rPr>
        <i/>
        <sz val="10"/>
        <rFont val="Palatino Linotype"/>
        <family val="1"/>
      </rPr>
      <t>"Anual"</t>
    </r>
    <r>
      <rPr>
        <sz val="10"/>
        <rFont val="Palatino Linotype"/>
        <family val="1"/>
      </rPr>
      <t xml:space="preserve">, la evaluación por parte de la Subdirección de Control Interno no aplica.
Sin embargo, el proceso aportó un reporte del monitoreo en el que informó que el </t>
    </r>
    <r>
      <rPr>
        <i/>
        <sz val="10"/>
        <rFont val="Palatino Linotype"/>
        <family val="1"/>
      </rPr>
      <t>"PLAN DE CAPACITACIÓN Y PLAN DE PEDAGOGÍA 2021"</t>
    </r>
    <r>
      <rPr>
        <sz val="10"/>
        <rFont val="Palatino Linotype"/>
        <family val="1"/>
      </rPr>
      <t xml:space="preserve"> fue aprobado mediante acta del Comité de Gestión para la Administración de Justicia de la Jurisdicción Especial para la Paz del día 30 de abril del 2021, por lo tanto, el inicio de las actividades pedagógicas es posterior a dicha aprobación.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aportado por el proceso, y con ello se brinda el aseguramiento de la información reportada por el proceso para la evaluación de la III línea de defensa.</t>
    </r>
  </si>
  <si>
    <r>
      <t xml:space="preserve">Dado que la fecha de inicio de la actividad establecida en el plan de acción es del 01 de abril del 2021 y la periodicidad es </t>
    </r>
    <r>
      <rPr>
        <i/>
        <sz val="10"/>
        <rFont val="Palatino Linotype"/>
        <family val="1"/>
      </rPr>
      <t>"Trimestral"</t>
    </r>
    <r>
      <rPr>
        <sz val="10"/>
        <rFont val="Palatino Linotype"/>
        <family val="1"/>
      </rPr>
      <t xml:space="preserve">, la evaluación por parte de la Subdirección de Control Interno no aplica. </t>
    </r>
  </si>
  <si>
    <r>
      <rPr>
        <b/>
        <sz val="10"/>
        <rFont val="Palatino Linotype"/>
        <family val="1"/>
      </rPr>
      <t xml:space="preserve">EVALUACIÓN I LÍNEA DE DEFENSA: </t>
    </r>
    <r>
      <rPr>
        <sz val="10"/>
        <rFont val="Palatino Linotype"/>
        <family val="1"/>
      </rPr>
      <t xml:space="preserve">Conforme al monitoreo realizado por el proceso y las evidencias suministradas, se observa el cumplimiento del plan de acción planificado para el I cuatrimestre de 2021, toda vez que, el proceso aportó 4 agendas territoriales las cuales reunen las actividades misionales programadas y los días de ejecución así:
Primera agenda (fecha: 1° al 14 de marzo): 208 actividades.
Segunda agenda (fecha: del 15 al 26 de marzo): 178 actividades. 
Tercera agenda (fecha: del 29 de marzo al 9 de abril): 129 actividades.
Cuarta agenda (fecha: del 10 al 30 de abril): 529 actividades.   
Lo anterior es coherente con el entregable planificado: </t>
    </r>
    <r>
      <rPr>
        <i/>
        <sz val="10"/>
        <rFont val="Palatino Linotype"/>
        <family val="1"/>
      </rPr>
      <t>"Agendas territoriales de la Subsecretaria Ejecutiva".</t>
    </r>
    <r>
      <rPr>
        <sz val="10"/>
        <rFont val="Palatino Linotype"/>
        <family val="1"/>
      </rPr>
      <t xml:space="preserve">
</t>
    </r>
    <r>
      <rPr>
        <b/>
        <sz val="10"/>
        <rFont val="Palatino Linotype"/>
        <family val="1"/>
      </rPr>
      <t xml:space="preserve">
EVALUACIÓN II LÍNEA DE DEFENSA: </t>
    </r>
    <r>
      <rPr>
        <sz val="10"/>
        <rFont val="Palatino Linotype"/>
        <family val="1"/>
      </rPr>
      <t xml:space="preserve">Respecto del seguimiento realizado por la II línea de defensa, este describe en forma breve el análisis del monitoreo y las evidencias aportadas por el proceso y con ello brindando el aseguramiento requerido para la evaluación por parte de la III línea de defensa (SCI).
</t>
    </r>
    <r>
      <rPr>
        <b/>
        <sz val="10"/>
        <rFont val="Palatino Linotype"/>
        <family val="1"/>
      </rPr>
      <t xml:space="preserve"> ACTIVIDAD CUMPLIDA</t>
    </r>
  </si>
  <si>
    <t>Dado que la periodicidad del monitoreo de la actividad propuesta en el plan de acción es "Anual", la evaluación por parte de la Subdirección de Control Interno no aplica. 
Sin embargo, se observa que el proceso aporta documento en formato Excel denominado "Plan de Acción 1.1 Resultados Agenda Territorial DAV del 1 marzo al 30 de abril de 2021" en esta base de datos se evidencia el seguimiento de las actividades desarrolladas por parte del Departamento de Atención a Víctimas en su agenda territorial con los respectivos resultados y definición del número de participantes en las actividades.</t>
  </si>
  <si>
    <r>
      <rPr>
        <b/>
        <sz val="10"/>
        <rFont val="Palatino Linotype"/>
        <family val="1"/>
      </rPr>
      <t xml:space="preserve">EVALUACIÓN I LÍNEA DE DEFENSA: </t>
    </r>
    <r>
      <rPr>
        <sz val="10"/>
        <rFont val="Palatino Linotype"/>
        <family val="1"/>
      </rPr>
      <t xml:space="preserve">Conforme al monitoreo realizado por el proceso y las evidencias suministradas, se observa el cumplimiento de la actividad establecida en el plan de acción, toda vez que, el proceso aporta informe de asesoría y representacipon de SAAD victimas para el primer trimestre de 2021 en el cual se evidenció que el equipo de SAAD víctimas brindó asesoría y representación a las víctimas para acceder a los procesos ante las Salas y Secciones de la JEP, así:
(i) Asesoría jurídica a 129 víctimas.
(ii) Respecto  a  las  organizaciones  asociadas  al  convenio  414-2020  suscrito  entre  la  Secretaría Ejecutiva y el PNUD, asesoría a 163 víctimas, así como representación jurídica a 204 víctimas individuales y 1 sujeto colectivo.
(ii) Abogados del SAAD ubicados en el territorio nacional, representación de 107 víctimas individuales.
Cumpliendo con el entregable planificado definido como Informe de seguimiento y control.
</t>
    </r>
    <r>
      <rPr>
        <b/>
        <sz val="10"/>
        <rFont val="Palatino Linotype"/>
        <family val="1"/>
      </rPr>
      <t xml:space="preserve">
EVALUACIÓN II LÍNEA DE DEFENSA: </t>
    </r>
    <r>
      <rPr>
        <sz val="10"/>
        <rFont val="Palatino Linotype"/>
        <family val="1"/>
      </rPr>
      <t xml:space="preserve">Respecto del seguimiento realizado por la II línea de defensa, este describe en forma breve el análisis del monitoreo y las evidencias aportadas por el proceso y con ello brindando el aseguramiento requerido para la evaluación por parte de la III línea de defensa (SCI).
</t>
    </r>
    <r>
      <rPr>
        <b/>
        <sz val="10"/>
        <rFont val="Palatino Linotype"/>
        <family val="1"/>
      </rPr>
      <t>ACTIVIDAD CUMPLIDA</t>
    </r>
  </si>
  <si>
    <t xml:space="preserve">
Dado que la periodicidad del monitoreo de la actividad propuesta en el plan de acción es "Semestral", la evaluación por parte de la Subdirección de Control Interno no aplica. 
Sin embargo, el proceso informa que se contará con la información del boletín mensual sobre riesgo en territorio como insumo para la construcción del informe que permita identificar los factores externos que pueden afectar el desarrollo de las actividades del departamento.
</t>
  </si>
  <si>
    <r>
      <rPr>
        <b/>
        <sz val="10"/>
        <rFont val="Palatino Linotype"/>
        <family val="1"/>
      </rPr>
      <t xml:space="preserve">
</t>
    </r>
    <r>
      <rPr>
        <sz val="10"/>
        <rFont val="Palatino Linotype"/>
        <family val="1"/>
      </rPr>
      <t xml:space="preserve">Dado que la periodicidad del monitoreo de la actividad propuesta en el plan de acción es "Semestral", la evaluación por parte de la Subdirección de Control Interno no aplica. </t>
    </r>
    <r>
      <rPr>
        <b/>
        <sz val="10"/>
        <rFont val="Palatino Linotype"/>
        <family val="1"/>
      </rPr>
      <t xml:space="preserve">
</t>
    </r>
    <r>
      <rPr>
        <sz val="10"/>
        <rFont val="Palatino Linotype"/>
        <family val="1"/>
      </rPr>
      <t xml:space="preserve">
Sin embargo, el proceso aporta manual de caracterización poblacional preliminar, documento con el cual el proceso acompaña la efectiva caracterización poblacional, desde la descripción de cada uno de los enfoques diferenciales y las dimensiones y categorías poblacionales que se desagregan al interior de cada uno de ellos.
</t>
    </r>
  </si>
  <si>
    <t>Conforme al monitoreo generado por el proceso, el control no operó por cuanto no se requirió realizar citación al Comité de Coordinacion del Sistema de Control Interno. Se observa que la periodicidad establecida es "cuando se requiera", por consiguiente, la evaluación por parte de la Subdirección de Control Interno no aplica.</t>
  </si>
  <si>
    <t xml:space="preserve">Dado que la periodicidad del monitoreo de la actividad propuesta en el plan de acción es "trimestral " y que el inicio dela actividad está programda para el 1 de julio de 2021, la evaluación por parte de la Subdirección de Control Interno no aplica. </t>
  </si>
  <si>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UIA ejecutó la actividad de control, para lo cual aportó la certificacion suscrita por el responsable  del  Grupo de Protección a Víctimas, Testigos y demás Intervinientes de la Unidad de Investigación y Acusación de fecha 06/05/2021, donde consta que durante el primer trimestre del 2021 se realizaron  35 verificaciones acerca de las medidas de protección implementadas a los beneficiarios. Adicionalmente la UIA informa que, </t>
    </r>
    <r>
      <rPr>
        <i/>
        <sz val="10"/>
        <rFont val="Palatino Linotype"/>
        <family val="1"/>
      </rPr>
      <t>"Por tratarse de una labor de  protección a victimas, testigos y demas intervinientes la información contenida en los informes, es confidencial, en tal sentido el responsable del grupo certifica la elaboración de dichos informes (ver certificación adjunta como soporte)."</t>
    </r>
    <r>
      <rPr>
        <sz val="10"/>
        <rFont val="Palatino Linotype"/>
        <family val="1"/>
      </rPr>
      <t xml:space="preserve">
</t>
    </r>
    <r>
      <rPr>
        <b/>
        <sz val="10"/>
        <rFont val="Palatino Linotype"/>
        <family val="1"/>
      </rPr>
      <t xml:space="preserve">
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</si>
  <si>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t xml:space="preserve">Dado que la periodicidad del monitoreo de la actividad propuesta en el plan de acción es "cuando se requieral" y que durante el periodo evaluado no se reuierió la realización de sensibilizaciones  sobre medias especiales a enfoques diferenciales, la evaluación por parte de la Subdirección de Control Interno no aplica. </t>
  </si>
  <si>
    <t>Dado que la periodicidad de la actividad de control es "cuando se requiera" y que en el periodo evaluado  no se requirieron capacitaciones, la evaluación por parte de la Subdirección de Control Interno no aplica.</t>
  </si>
  <si>
    <t>Dado que la periodicidad del monitoreo de la actividad propuesta en el plan de acción es "Semestral", la evaluación por parte de la Subdirección de Control Interno no aplica.
Sin embargo, se observó que el proceso aporta documento en formato pdf denominado Informe detallado Acompañamiento y orientación psico jurídica, así como documento en formato Excel denominado "Plan de Acción 1.2 Matriz de Seguimiento Órdenes Judiciales y Acompañamientos Psico jurídico 2021" en el que se identifican las calidades de los intervinientes, numero de radicado, fecha de vencimiento e incluso los motivos por los cuales se dio cumplimiento tardío de la orden judicial.</t>
  </si>
  <si>
    <r>
      <rPr>
        <b/>
        <sz val="10"/>
        <rFont val="Palatino Linotype"/>
        <family val="1"/>
      </rPr>
      <t xml:space="preserve">EVALUACIÓN I LÍNEA DE DEFENSA: </t>
    </r>
    <r>
      <rPr>
        <sz val="10"/>
        <rFont val="Palatino Linotype"/>
        <family val="1"/>
      </rPr>
      <t xml:space="preserve">Conforme al monitoreo y cargue de evidencias por parte del proceso Gobierno y Gestión de las Tecnologías, se observa la ejecución del control, toda vez que, se aportaron 3 actas de mesas técnicas realizadas en el mes de enero de 2021, lo cual guarda relación con el soporte planificado, así:
1) 13/01/2021: Socialización de identificación de necesidades de los despachos, por medio de la plataforma Microsoft Teams.
2) 20/01/2021: Socialización de metodologías de mesas específicas, en la cual se informó que por medio de las mesas técnicas se llevará a cabo la exposición de las necesidades de las dependencias de la JEP, 
3) 27/01/2021: Socialización de avances de la mesa técnica en sesiones especificas en la cual se expone el avance logrado a la fecha.
Así mismo, se aportó lo siguiente:
4) Nueve (9) documentos en formato word, del proyecto régimen de condicionalidad, para el levantamiento de requerimientos con delegados del (SAI, sala de reconocimiento y verdad, sala de Definición y Situaciones Jurídicas, Sección de Apelación, SRVR ,Secretaría Ejecutiva), con la participación de DTI.
5) 3 actas de comité de fechas fecha del 05 y 18 de enero y 03 de febrero de 2021 con el propósito de revisar el proyecto de formulario web adulto mayor.
</t>
    </r>
    <r>
      <rPr>
        <b/>
        <sz val="10"/>
        <rFont val="Palatino Linotype"/>
        <family val="1"/>
      </rPr>
      <t>EVALUACIÓN II LINEA DE DEFENSA</t>
    </r>
    <r>
      <rPr>
        <sz val="10"/>
        <rFont val="Palatino Linotype"/>
        <family val="1"/>
      </rPr>
      <t>: 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</si>
  <si>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realizado por el proceso Gobierno y Gestión de las Tecnologías para el primer cuatrimestre del 2021, se observó el cumplimiento del control, toda vez que, se aportó un documento en formato pdf denominado </t>
    </r>
    <r>
      <rPr>
        <i/>
        <sz val="10"/>
        <rFont val="Palatino Linotype"/>
        <family val="1"/>
      </rPr>
      <t>“Informe pruebas de formulario persona mayor”</t>
    </r>
    <r>
      <rPr>
        <sz val="10"/>
        <rFont val="Palatino Linotype"/>
        <family val="1"/>
      </rPr>
      <t xml:space="preserve">, en el cual se relaciona las acciones adelantadas en la realización de las pruebas en el formulario PQRSDF para persona mayor así (Pruebas funcionales, pruebas de flujo, pruebas de validaciones). Cumpliendo de esta forma con el soporte planificado. 
</t>
    </r>
    <r>
      <rPr>
        <b/>
        <sz val="10"/>
        <rFont val="Palatino Linotype"/>
        <family val="1"/>
      </rPr>
      <t>EVALUACIÓN II LINEA DE DEFENSA:</t>
    </r>
    <r>
      <rPr>
        <sz val="10"/>
        <rFont val="Palatino Linotype"/>
        <family val="1"/>
      </rPr>
      <t xml:space="preserve"> Respecto al seguimiento realizado por la II línea de defensa se evidencia una descripción breve del monitoreo realizado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</si>
  <si>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realizadas por el proceso Gestión de Atención al Ciudadano, para el primer cuatrimestre del 2021, se observó el cumplimiento  del control, toda vez que, se observaron tres correos electrónicos del sistema de gestión CONTi de fechas 19, 20 y 21 de abril de 2021, los cuales se generan de manera automática a la jefe del  Departamento de Atención al Ciudadano, informando al proceso mediante un documento adjunto los números de radicados que se encuentran próximos a vencer y aquellos ya vencidos por gestionar, así mismo, se observaron tres (3) documentos en formato excel que contiene el radicado y los días que han trascurrido de vencimiento.
De otra parte,  mediante mesa de trabajo del 26 de mayo de 2021, se solicitó al proceso remitir evidencias adicionales  de la gestión propia realizada, por lo que el Departamento suministró el requerimiento realizado mediante correo electrónico el pasado 16 de octubre de 2020 a la Dirección de Tecnología de Información y Comunicación y al Departamento de Gestión Documental de la necesidad  de crear un reporte diario del sistemas conforme con las funciones asignadas al departamento y relacionadas con el seguimiento y control de las PQRSDF.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LINEA DE DEFENSA:</t>
    </r>
    <r>
      <rPr>
        <sz val="10"/>
        <rFont val="Palatino Linotype"/>
        <family val="1"/>
      </rPr>
      <t xml:space="preserve"> 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</si>
  <si>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realizadas por el proceso Gestión de Atención al Ciudadano, para el primer cuatrimestre del 2021, se observó el cumplimiento del control, toda vez que, se observaron los siguientes documentos, así:
- Cuatro (4) documentos en formato excel correspondientes a los listados de asistencia de las capacitaciones realizadas en los meses marzo y abril al personal de la ventanilla única, las cuales fueron coordinadas con los Departamentos de Atención a Víctimas y Conceptos y Representación Jurídica sobre tipificación de PQRSDF y la Secretaria Judicial sobre su conformación y funcionamiento.
- Dos (2) documentos en PowerPoint, que contienen la temática de las capacitaciones (Cualificación en atención de requerimientos -PQRSDF, Secretaria General Judicial).
- Documento en formato word, correspondiente a la clasificación de los asuntos que se asignan por sistema de gestión Judicial-Legali para las salas SAI  Y SDSJ.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LINEA DE DEFENSA</t>
    </r>
    <r>
      <rPr>
        <sz val="10"/>
        <rFont val="Palatino Linotype"/>
        <family val="1"/>
      </rPr>
      <t>: 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</si>
  <si>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t xml:space="preserve">Durante el I Cuatrimestre del año 2021, dando cumplimiento al control existente "Realizar campañas de difusión que refuercen los contenidos estratégicos de la Política de Comunicaciones" según el riesgo 30G "Posible comunicación no asertiva con los grupos de interés riesgo", se realiza el reporte de 4 Piezas de difusión divulgadas. Como soporte, se encuentra un archivo que contiene dichas piezas, con una imagen correspondiente de la publicación y su link de enlace.
Estas piezas se localizan en la carpeta "2021RIESGOS DE GESTIÓN - PRIMER CUATRIMESTRE 2021 - GESTIÓN DE LAS COMUNICACIONES - Riesgo -30G", en el archivo denominado:                                                                      
"Anexo 1 - Realizar campañas de difusión que refuercen los contenidos estratégicos de la Política de Comunicaciones"
</t>
  </si>
  <si>
    <t xml:space="preserve">Conforme al monitoreo realizado por el proceso y las evidencias cargadas en el one drive, se denota la ejecución del presente control, mediante la divulgación de cuatro (4) piezas de comunicación durante el primer cuatrimestre de la vigencia 2021, tal como se evidencia en pdf  "Anexo 1 - Realizar campañas de difusión que refuercen los contenidos estratégicos de la Política de Comunicaciones", en el cual mes a mes (enero, febrero, marzo y abril) se muestra la pieza de comunicación asociada a la campaña realizada. 
Se recomienda al proceso continuar con la  verificación de  contenidos de los comunicados priorizados, antes de su publicación, con el fin de que estos cumplan con los lineamientos de la Política de Comunicaciones. </t>
  </si>
  <si>
    <r>
      <t xml:space="preserve">Dado que la periodicidad de la actividad de control es anual  la evaluación por parte de la Subdirección de Control Interno no aplica.
Sin embargo, la UIA reporta avances relacionados con la realización de una reunión en el mes de diciembre de 2020, cuyo objetivo fue: </t>
    </r>
    <r>
      <rPr>
        <i/>
        <sz val="10"/>
        <rFont val="Palatino Linotype"/>
        <family val="1"/>
      </rPr>
      <t>"Socializar la GRANCE guía general de elaboración de contextos"</t>
    </r>
    <r>
      <rPr>
        <sz val="10"/>
        <rFont val="Palatino Linotype"/>
        <family val="1"/>
      </rPr>
      <t>.</t>
    </r>
  </si>
  <si>
    <r>
      <rPr>
        <b/>
        <sz val="10"/>
        <rFont val="Palatino Linotype"/>
        <family val="1"/>
      </rPr>
      <t xml:space="preserve">EVALUACIÓN I LÍNEA DE DEFENSA: </t>
    </r>
    <r>
      <rPr>
        <sz val="10"/>
        <rFont val="Palatino Linotype"/>
        <family val="1"/>
      </rPr>
      <t xml:space="preserve">Conforme con el monitoreo realizado y de acuerdo con las evidencias suministradas, se observa que la UIA ejecutó la actividad de control, para lo cual aportó el informe suscrito por el responsable  del Grupo  Especializado  Técnico  Investigativo  Judicial (GETIJ), de fecha 30/03/2021, donde se evidencia la asignación a cada investigador de acuerdo con las órdenes a Policía Judicial provenientes del equipo de investigación fiscal, correspondiente al I trimestre de 2021. El documento aportado es coherente con el soporte planificado y da cuenta de la ejacución del control.
</t>
    </r>
    <r>
      <rPr>
        <b/>
        <sz val="10"/>
        <rFont val="Palatino Linotype"/>
        <family val="1"/>
      </rPr>
      <t>EVALUACIÓN II LÍNEA DE DEFENSA</t>
    </r>
    <r>
      <rPr>
        <sz val="10"/>
        <rFont val="Palatino Linotype"/>
        <family val="1"/>
      </rPr>
      <t xml:space="preserve">: Respecto del seguimiento realizado por la II línea de defensa, este describe  el análisis del monitoreo y las evidencias aportadas por el proceso, convirtiéndose en un adecuado insumo para  brindar el aseguramiento de la evaluación por parte de la III línea de defensa (SCI).
</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</si>
  <si>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UIA ejecutó la actividad de control, para lo cual aportó la certificacion suscrita por el responsable  del  Grupo de Protección a Víctimas, Testigos y demás Intervinientes de la Unidad de Investigación y Acusación de fecha 04/05/2021, donde consta que durante el primer trimestre del 2021 se realizaron 19 sesiones del Comité de Evaluación de Riesgo y Definición de Medidas, en los cuales se presentaron 197 estudios de nivel de riesgo.  Así mismo se aportaron 19 archivos pdf correspondientes a las listas de asistencia de la realización de dichos comites.
</t>
    </r>
    <r>
      <rPr>
        <b/>
        <sz val="10"/>
        <rFont val="Palatino Linotype"/>
        <family val="1"/>
      </rPr>
      <t>EVALUACIÓN II LÍNEA DE DEFENSA:</t>
    </r>
    <r>
      <rPr>
        <sz val="10"/>
        <rFont val="Palatino Linotype"/>
        <family val="1"/>
      </rPr>
      <t xml:space="preserve">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</si>
  <si>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 xml:space="preserve">EVALUACIÓN I LÍNEA DE DEFENSA: </t>
    </r>
    <r>
      <rPr>
        <sz val="10"/>
        <rFont val="Palatino Linotype"/>
        <family val="1"/>
      </rPr>
      <t xml:space="preserve">Conforme con el monitoreo realizado y de acuerdo con las evidencias suministradas, se observa que la UIA ejecutó la actividad de control, para lo cual aportó tres (3) informes, denominados </t>
    </r>
    <r>
      <rPr>
        <i/>
        <sz val="10"/>
        <rFont val="Palatino Linotype"/>
        <family val="1"/>
      </rPr>
      <t>"Puntos tratados reunión seguimiento convenios"</t>
    </r>
    <r>
      <rPr>
        <sz val="10"/>
        <rFont val="Palatino Linotype"/>
        <family val="1"/>
      </rPr>
      <t xml:space="preserve">, de fechas 27 de enero, 18 de febrero y 18 de marzo de 2021, que dan cuenta de los temas tratados en los comités de seguimiento a convenios de la UIA, en los cuales se evalúa y se hace seguimiento a la ejecución y disponibilidad de recursos para la implementación de las medidas definidas en el "Comite de riesgos de la UIA". Igualmente se aportó el correo de fecha 07/05/2021, donde se informa que durante el mes de abril no se realizó sesión del Comité de seguimiento a convenios de la UIA.
</t>
    </r>
    <r>
      <rPr>
        <b/>
        <sz val="10"/>
        <rFont val="Palatino Linotype"/>
        <family val="1"/>
      </rPr>
      <t xml:space="preserve">
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</si>
  <si>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UIA ejecutó la actividad de control, para lo cual aportó documento Word que contiene las capturas de pantalla de los diferentes correos enviados, durante el primer trimestre, con la notificación de alertas. 
</t>
    </r>
    <r>
      <rPr>
        <b/>
        <sz val="10"/>
        <rFont val="Palatino Linotype"/>
        <family val="1"/>
      </rPr>
      <t>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</si>
  <si>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UIA ejecutó la actividad de control durante los meses de enero, febrero y marzo, para lo cual aportó tres (3) informes, denominados "Puntos tratados reunión seguimiento convenios", de fechas 27 de enero, 18 de febrero y 18 de marzo de 2021, que dan cuenta del seguimiento a la ejecución y disponibilidad de recursos para la implementación de las medidas definidas en el "Comite de riesgos de la UIA". La UIA informa que en el mes de abril no se realizó sesión de comité de seguimiento a conveios de la UIA.
</t>
    </r>
    <r>
      <rPr>
        <b/>
        <sz val="10"/>
        <rFont val="Palatino Linotype"/>
        <family val="1"/>
      </rPr>
      <t xml:space="preserve">
EVALUACIÓN II LÍNEA DE DEFENSA: </t>
    </r>
    <r>
      <rPr>
        <sz val="10"/>
        <rFont val="Palatino Linotype"/>
        <family val="1"/>
      </rPr>
      <t>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</si>
  <si>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al monitoreo y cargue de evidencias realizadas por el proceso Evaluación y Control para el primer cuatrimestre del 2021, se observó el cumplimiento del control, toda vez que, se aportó el documento en excel que contiene el analisis de los informes generados por la SCI para los meses de (enero, febrero, marzo y abril). El documento suministrado es coherente con el soporte planificado y da cuenta de la ejecución del control. 
</t>
    </r>
    <r>
      <rPr>
        <b/>
        <sz val="10"/>
        <rFont val="Palatino Linotype"/>
        <family val="1"/>
      </rPr>
      <t xml:space="preserve">
EVALUACIÓN II LINEA DE DEFENSA:</t>
    </r>
    <r>
      <rPr>
        <sz val="10"/>
        <rFont val="Palatino Linotype"/>
        <family val="1"/>
      </rPr>
      <t xml:space="preserve"> 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</si>
  <si>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t>El presente control se ha efectuado mediante la asistencia de los servidores de la subdirección Financiera a capacitaciones propias del Ministerio de Hacienda CARPETA "Actualización al personal en temas presupuestales, contables y tesorales" - SUBCARPETA " I CUATRIMESTRE así:
Febrero
- Se asistió a capacitación sobre "Nuevo proceso de cargue de nómina", a la cual asistieron 6 servidores, tal como se evidencia en el soporte de asistencia en la "SUBCARPETA CARGUE NOMINA SIIF"
Marzo
- Se asistió a la capacitación "Gestión de Viáticos", a la cual participaron 4 servidores, tal como se evidencia en el soporte de asistencia en la  "SUBCARPETA VIATICOS".
- Se asistió a la capacitación "Facturación Electrónica", a la cual participaron 2 servidores, tal como se evidencia en el soporte de asistencia en la  "SUBCARPETA FACTURACIÓN ELECTRONICA"
Abril
- Se asistió a la capacitación "Administración PAC", a la cual participaron 4 servidores, tal como se evidencia en el soporte de asistencia en la "SUBCARPETA PAC".  ".
Se asistió a la capacitación "Facturación Electrónica", a la cual participaron 4 servidores, tal como se evidencia en el soporte de asistencia en la  "SUBCARPETA FACTURACIÓN ELECTRÓNICA"”</t>
  </si>
  <si>
    <r>
      <rPr>
        <b/>
        <sz val="10"/>
        <rFont val="Palatino Linotype"/>
        <family val="1"/>
      </rPr>
      <t xml:space="preserve">EVALUACIÓN I LÍNEA DE DEFENSA: </t>
    </r>
    <r>
      <rPr>
        <sz val="10"/>
        <rFont val="Palatino Linotype"/>
        <family val="1"/>
      </rPr>
      <t xml:space="preserve"> Conforme al monitoreo y las evidencias suministradas por el proceso se observa que se ejecutó la actividad de control, toda vez que, se aportaron para el I cuatrimestre del 2021 las actas de Comité Primario celebrados el 25/01/2021, 16/02/2021, 23/02/2021, 24/03/2021 y 20/04/2021, documentos que incluyen en la agenda un punto relacionado con el seguimiento, liquidación, balance y cierre de contratos y el pantallazo de los asistentes.
Es preciso mencionar que, dando alcance a la evaluación inicalmente realizada, el 27 de mayo del 2021 se requirió al proceso aportar las evidencias correspondientes a las actas de comité primario de los meses de enero y abril del 2021.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Sin embargo, se recomienda realizar las observaciones pertinentes relacionadas con la completitud de los soportes, de conformidad con la periodicidad establecida para la operatividad del control </t>
    </r>
    <r>
      <rPr>
        <i/>
        <sz val="10"/>
        <rFont val="Palatino Linotype"/>
        <family val="1"/>
      </rPr>
      <t>"Mensual"</t>
    </r>
    <r>
      <rPr>
        <sz val="10"/>
        <rFont val="Palatino Linotype"/>
        <family val="1"/>
      </rPr>
      <t xml:space="preserve">. </t>
    </r>
  </si>
  <si>
    <t>Durante el primer cuatrimestre del año 2021, fueron identificadas un total de 112 providencias que, luego de realizar la respectiva revisión, estas no cumplieron los requisitos establecidos para publicación de acuerdo con lo siguiente:
1. 89 documentos ya habían sido publicados con anterioridad 
2. 8 documentos fueron enviados 2 veces en el mismo envío
3. 8 documento no cumplieron los requisitos de forma y formato establecidos por la entidad (JEP-MA-21-01 Manual de relatoría).
4. 8 documentos de trámite 
5. 1 impedimento
El monitoreo para esta vigencia fue realizado de forma parcial, ya que, aunque se realiza la identificación de las decisiones que no cumplieron los requisitos (forma y formato), solamente fueron informadas al despacho remitente 2 de ellas. Teniendo en cuenta lo anterior, el Técnico Grado 11 de la Relatoría, quien es el encargado de realizar esta tarea, procederá a informar de forma oportuna a la coordinación de la Relatoría, todas aquellas novedades que se identifiquen al momento de realizar la revisión de las decisiones que han sido remitida para ser divulgadas. Esto con el fin de que el seguimiento de esta actividad se cumpla a cabalidad para los siguientes monitoreos.
Para la verificación de este control se anexan los siguientes soportes:
1. Matriz_Providencias no publicadas: en esta matriz se podrá encontrar el listado de las decisiones, la novedad identificada y el seguimiento realizado al documento.
2. Correos: carpeta que contiene los correos remitidos al funcionario de despacho en donde se informa de las novedades encontradas en la decisión remitida para publicación.</t>
  </si>
  <si>
    <t>Durante el primer cuatrimestre de 2021 fueron publicadas un total de 1561 decisiones  las cuales fueron remitidas por las diferentes Salas y Secciones y que adicionalmente cumplen con los requisitos establecidos para ser divulgadas. Al realizar el monitoreo de este control se puede establecer que se cumple a cabalidad ya que todas las decisiones fueron publicadas dentro del plazo establecido para esta actividad (1 día hábil).
Nota: hay relacionados 16 documentos que cuentan con 4 días hábiles en su publicación, esto se debe a que fueron remitidos el viernes 26 de marzo, último viernes antes de la Semana Santa y se publicaron después de transcurrida la misma. En el soporte se anexa esta anotación en la columna I denominada “Observación”.
Para verificación de este control se anexa el siguiente soporte:
1. Matriz_Decisiones publicadas: en esta matriz se puede verificar el listado decisiones que fueron publicadas, la fecha de remisión y publicación, adicionalmente cuenta con una columna en la cual se muestra la cantidad de días hábiles que han transcurrido desde la remisión del documento hasta su publicación.</t>
  </si>
  <si>
    <t>Durante el primer cuatrimestre no se hace necesario la ejecución de Control de Mitigación ya que el riesgo no se materializo durante la vigencia monitoreada.</t>
  </si>
  <si>
    <t>Reporte de avance de la actividad: para este primer cuatrimestre se cuenta con una primera versión en borrador del documento en el que se han compilado y estructurado los aspectos principales que enmarcan esta actividad. 
El documento continúa en construcción por parte del funcionario responsable de proyectarlo (Técnico Grado 11), a fin de determinar que se logren cubrir por completo todos los pasos y acciones que componen esta actividad
Como avance, se anexa el borrador que se ha construido hasta el momento.</t>
  </si>
  <si>
    <t>Dado que la periodicidad del monitoreo de la actividad propuesta en el plan de acción es "semestral", la evaluación por parte de la Subdirección de Control Interno no aplica. 
Sin embargo, la Relatoría reporta avance en el cumplimiento del plan de acción, toda vez que, aportó el borrador del formato Procedimiento Entrega de información a Relatoría, cuyo objetivo es realizar la identificación y la entrega de las providencias por parte de los Despachos sustanciadores a la Relatoría de la JEP.</t>
  </si>
  <si>
    <r>
      <t xml:space="preserve">Dado que la periodicidad del monitoreo de la actividad propuesta en el plan de acción es "semestral", la evaluación por parte de la Subdirección de Control Interno no aplica. 
Sin embargo, el GRAI reporta avance en el cumplimiento del plan de acción, toda vez que, aportó lista de asistencia de </t>
    </r>
    <r>
      <rPr>
        <sz val="10"/>
        <color rgb="FFFF0000"/>
        <rFont val="Palatino Linotype"/>
        <family val="1"/>
      </rPr>
      <t>36</t>
    </r>
    <r>
      <rPr>
        <sz val="10"/>
        <rFont val="Palatino Linotype"/>
        <family val="1"/>
      </rPr>
      <t xml:space="preserve"> personas a la capacitación realizada el 25/03/2021 "Mesa de Capacitación para "socializar las características principales de las tablas dispuestas en Metabase y actualizaciones efectuadas".</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</si>
  <si>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Secretaría Judicial ejecutó la actividad de control, para lo cual aportó: i) organigrama (Registro Planta movilidades y Contratistas) de la Secretaría Judicial con corte Abril 2021, donde se evidencia el personal en movilidad y contratistas que se encuentran apoyando a la Secretaría Judicial, ii) informe Avances plan de descongestion SJ SRVR con corte a 30 Abril de 2021 y iii) archivo en Excel de la Matriz de reporte de actividades de la Secretaría Judicial de los meses de enero a abril de 2021, donde se encuentran registrados los tramites secretariales para cumplir el proceso de notificación
</t>
    </r>
    <r>
      <rPr>
        <b/>
        <sz val="10"/>
        <rFont val="Palatino Linotype"/>
        <family val="1"/>
      </rPr>
      <t>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</si>
  <si>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t xml:space="preserve">Conforme al monitoreo generado por el proceso el control no operó y se manifiesta que: </t>
    </r>
    <r>
      <rPr>
        <i/>
        <sz val="10"/>
        <rFont val="Palatino Linotype"/>
        <family val="1"/>
      </rPr>
      <t>"Durante el primer cuatrimestre no se hace necesario la ejecución de Control de Mitigación ya que el riesgo no se materializo durante la vigencia monitoreada"</t>
    </r>
    <r>
      <rPr>
        <sz val="10"/>
        <rFont val="Palatino Linotype"/>
        <family val="1"/>
      </rPr>
      <t>. Se observa que la periodicidad establecida es "cuando se requiera", por consiguiente, la evaluación por parte de la Subdirección de Control Interno no aplica.</t>
    </r>
  </si>
  <si>
    <r>
      <rPr>
        <b/>
        <sz val="10"/>
        <rFont val="Palatino Linotype"/>
        <family val="1"/>
      </rPr>
      <t>EVALUACIÓN I LÍNEA DE DEFENSA</t>
    </r>
    <r>
      <rPr>
        <sz val="10"/>
        <rFont val="Palatino Linotype"/>
        <family val="1"/>
      </rPr>
      <t xml:space="preserve">: Conforme al monitoreo y cargue de evidencias realizadas por el proceso Gestión de Atención al Ciudadano para el primer cuatrimestre del 2021, se observó el cumplimiento del plan de acción, toda vez que, se observaron los documentos.
*Actas de las reuniones realizadas de manera virtual por la plataforma de Microsoft Teams así:
- Revisión CONTI PQRSFD el 25-01-2021.
- Revisión versión final PQRSDF Adulto mayor con DAC el 25-01-2021y 03-02-2021.     
 -Revisión respuestas PQRSFD el 23-02-2021.
-Probar funcionalidad alarmas-05-02-2021.
- Cinco (5) correos electrónicos denominados acta reunión realizado para el seguimiento de las PQRS. 
-Documento en excel, que contiene el cronograma de las reuniones.
De otra parte, se sugiere al proceso al proceso estandarizar el formato de acta, con el propósito de evidenciar los temas tratados en la misma. Finalmente, se puntualiza que las grabaciones suministradas no permiten reproducir.
</t>
    </r>
    <r>
      <rPr>
        <b/>
        <sz val="10"/>
        <rFont val="Palatino Linotype"/>
        <family val="1"/>
      </rPr>
      <t>EVALUACIÓN II LINEA DE DEFENSA:</t>
    </r>
    <r>
      <rPr>
        <sz val="10"/>
        <rFont val="Palatino Linotype"/>
        <family val="1"/>
      </rPr>
      <t xml:space="preserve"> Respecto al seguimiento realizado por la II línea de defensa se evidencia una descripción breve del monitoreo realizado por el proceso, sin embargo, se sugiere realizar la verificación de las evidencias que estén completas conforme con lo planificado.</t>
    </r>
  </si>
  <si>
    <r>
      <rPr>
        <b/>
        <sz val="10"/>
        <rFont val="Palatino Linotype"/>
        <family val="1"/>
      </rPr>
      <t>EVALUACIÓN I LÍNEA DE DEFENSA</t>
    </r>
    <r>
      <rPr>
        <sz val="10"/>
        <rFont val="Palatino Linotype"/>
        <family val="1"/>
      </rPr>
      <t>: Conforme al monitoreo y cargue de evidencias realizadas por el proceso Gestión Documental para el primer cuatrimestre del 2021, no se observa la evidencia del "Informe mensual de desinfección de áreas de archivo" conforme al entregable planificado. Sin embargo, el proceso reportó avances relacionados con las gestiones realizadas para la contratación del de los Programas de Monitoreo Ambiental y Saneamiento Integral al Sistema Integrado de Conservación - SIC. Como soporte se adjuntó lo siguiente:
Documento justificativo, reglas de invitación publica, Anexo técnico No. 1 y Certificado de disponibilidad presupuestal, en proceso de elaboración y modificación para el objeto contractual</t>
    </r>
    <r>
      <rPr>
        <i/>
        <sz val="10"/>
        <rFont val="Palatino Linotype"/>
        <family val="1"/>
      </rPr>
      <t xml:space="preserve"> "Implementación del sistema de monitoreo ambiental y saneamiento en las instalaciones de la JEP".</t>
    </r>
    <r>
      <rPr>
        <sz val="10"/>
        <rFont val="Palatino Linotype"/>
        <family val="1"/>
      </rPr>
      <t xml:space="preserve">
</t>
    </r>
    <r>
      <rPr>
        <b/>
        <sz val="10"/>
        <rFont val="Palatino Linotype"/>
        <family val="1"/>
      </rPr>
      <t xml:space="preserve">EVALUACIÓN II LINEA DE DEFENSA: </t>
    </r>
    <r>
      <rPr>
        <sz val="10"/>
        <rFont val="Palatino Linotype"/>
        <family val="1"/>
      </rPr>
      <t>Respecto al seguimiento realizado por la II línea de defensa se evidencia una descripción breve del monitoreo realizado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</si>
  <si>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Conforme al monitoreo y cargue de evidencias realizadas por el proceso Gestión Documental para el primer cuatrimestre del 2021, no se observa la evidencia de los informes mensuales y trimestral conforme al entregable planificado. Sin embargo, el proceso reportó avances relacionados con las gestiones realizadas para la contratación del de los Programas de Monitoreo Ambiental y Saneamiento Integral al Sistema Integrado de Conservación - SIC. Como soporte se adjuntó lo siguiente:
Documento justificativo, reglas de invitación publica, Anexo técnico No. 1 y Certificado de disponibilidad presupuestal, en proceso de elaboración y modificación para el objeto contractual</t>
    </r>
    <r>
      <rPr>
        <i/>
        <sz val="10"/>
        <rFont val="Palatino Linotype"/>
        <family val="1"/>
      </rPr>
      <t xml:space="preserve"> "Implementación del sistema de monitoreo ambiental y saneamiento en las instalaciones de la JEP".</t>
    </r>
    <r>
      <rPr>
        <sz val="10"/>
        <rFont val="Palatino Linotype"/>
        <family val="1"/>
      </rPr>
      <t xml:space="preserve">
</t>
    </r>
    <r>
      <rPr>
        <b/>
        <sz val="10"/>
        <rFont val="Palatino Linotype"/>
        <family val="1"/>
      </rPr>
      <t xml:space="preserve">EVALUACIÓN II LINEA DE DEFENSA: </t>
    </r>
    <r>
      <rPr>
        <sz val="10"/>
        <rFont val="Palatino Linotype"/>
        <family val="1"/>
      </rPr>
      <t>Respecto al seguimiento realizado por la II línea de defensa se evidencia una descripción breve del monitoreo realizado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</si>
  <si>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realizado por el proceso Gobierno y Gestión de las Tecnologías para el primer cuatrimestre del 2021, se reportó avance en el  cumplimiento del control cuya periodicidad es "Cuando se requiera", sin embargo, debido a que inicialmente no se cargó en el OneDrive la evidencia correspondiente, se realizó mesa de trabajo el  28/05/2021, en la cual se solicitó al proceso remitir las evidencias que permitieran corroborar la gestión realizada conforme con el reporte del monitoreo. Frente a dicha solicitud el proceso suministró mediante correo electrónico de fecha 30/05/2021, cuatro (4) carpetas que contienen los reportes de los ANS de ventanilla y soporte (mesa de ayuda) para los meses de enero, febrero, marzo y abril de 2021.
Así mismo, mediante correo electrónico de fecha 31/05/2021, se aportaron los informes mensuales de operación BPO de enero, febrero, marzo y abril de 2021, en el marco del Contrato No. 056 de 2019 JEP SERVISOFT S.A., que describen en el ítem 5 </t>
    </r>
    <r>
      <rPr>
        <i/>
        <sz val="10"/>
        <rFont val="Palatino Linotype"/>
        <family val="1"/>
      </rPr>
      <t>"5. ANS - Acuerdo de niveles de servicios operativos"</t>
    </r>
    <r>
      <rPr>
        <sz val="10"/>
        <rFont val="Palatino Linotype"/>
        <family val="1"/>
      </rPr>
      <t xml:space="preserve">, aspectos tales como: Indicador ANS en tiempos de atención ventanilla única, Indicador de excepciones a las ANS, Indicador de causal documentos mal direccionados en devoluciones. De igual forma, en el ítem 6 </t>
    </r>
    <r>
      <rPr>
        <i/>
        <sz val="10"/>
        <rFont val="Palatino Linotype"/>
        <family val="1"/>
      </rPr>
      <t>"6. Aplicación de ANS"</t>
    </r>
    <r>
      <rPr>
        <sz val="10"/>
        <rFont val="Palatino Linotype"/>
        <family val="1"/>
      </rPr>
      <t xml:space="preserve">, se presentan las tablas de aplicación de ANS para los servicios de ventanilla única, direccionamiento de documentos, atención e incidentes y atención de requerimientos.
Se recomienda al proceso revisar la pertinencia del presente control, por cuanto la supervisión de los contratos es una actividad adicional asignada al Director de TI y los controles deben estar enmarcados en las actividades propias de la gestión del proceso en el marco de sus funciones, como por ejemplo, las actividades de verificación, seguimiento, aprobaciones y/o culaquier otro mecanismo interno realizado por el proceso para garantizar el cumplimiento de las obligaciones contractuales. 
</t>
    </r>
    <r>
      <rPr>
        <b/>
        <sz val="10"/>
        <rFont val="Palatino Linotype"/>
        <family val="1"/>
      </rPr>
      <t xml:space="preserve">
EVALUACIÓN II LINEA DE DEFENSA</t>
    </r>
    <r>
      <rPr>
        <sz val="10"/>
        <rFont val="Palatino Linotype"/>
        <family val="1"/>
      </rPr>
      <t>: Respecto al seguimiento realizado por la II línea de defensa se hace necesario fortalecer el análisis y verificación del monitoreo frente a las evidencias aportadas por el proceso, toda vez que, dichas evidecias inicialmente no fueron aportadas, sin embargo, se observó la realización del seguimiento sin evidencias  "</t>
    </r>
    <r>
      <rPr>
        <i/>
        <sz val="10"/>
        <rFont val="Palatino Linotype"/>
        <family val="1"/>
      </rPr>
      <t>Conforme al monitoreo presentado por el proceso, el mismo informa que "Durante el primer cuatrimestre 2021, las soluciones técnologicas han demostrado el cumplimientos de las obligaciones contractuales, por tal motivo, no se han  presentado incumplimiento en los ANS pactados ni afectación en las garantías del contrato</t>
    </r>
    <r>
      <rPr>
        <sz val="10"/>
        <rFont val="Palatino Linotype"/>
        <family val="1"/>
      </rPr>
      <t>", lo cual no brinda el aseguramiento requerido para la evaluación por parte de la tercera linea de defensa.</t>
    </r>
  </si>
  <si>
    <r>
      <rPr>
        <b/>
        <sz val="10"/>
        <rFont val="Palatino Linotype"/>
        <family val="1"/>
      </rPr>
      <t xml:space="preserve">EVALUACIÓN I LÍNEA DE DEFENSA: </t>
    </r>
    <r>
      <rPr>
        <sz val="10"/>
        <rFont val="Palatino Linotype"/>
        <family val="1"/>
      </rPr>
      <t xml:space="preserve">Conforme con el monitoreo y las evidencias suministradas por el proceso Gestión Jurídica se observa la ejecución del control existente, con periodicidad trimestral, evidenciando el cumplimiento de las siguientes actividades:
-Correo electrónico de fecha 24/03/2021 con el resgistro de la citación de la capacitación tipificación PQRSDF.
-Lista de asistencia a reunión en formato Excel de fecha 13/04/2021 (No se indica temática de la reunión) .
-Correos del 23/03/2021 y 07/04/2021 (Citación a reunión seguimiento PQRSD) .
-Correo electrónico del 7/04/2021 con asunto "Compromisos reunión del 24/03/2021 y errores del sistema documental CONTI".
-Correo electrónico del 14//04/2021 con asunto "Compromisos reunión del 7/04/2021 Seguimiento PQRS de la Secretaría. Ejecutiva.
-Correo electrónico de fecha 12/04/2021 con la citación para reunión "Seguimiento a las PQRS de la SE".
-Correo electrónico de fecha 21/04/2021 con asunto "Compromisos reunión 14 de abril- 21- Seguimiento a las PQRS de la Secretaría Ejecutiva".
-Correo electrónico del 28/04/2021 remitido a la mesa de ayuda sobre la errónea categorización de un radicado.
Se recomienda al proceso aportar las actas de reunión, memorias, capturas y/o cualquier otro registro que permita evidenciar los asistentes y la temática tratada en las reuniones de retroalimentación, toda vez que, los registros suministrados corresponden a las citaciones o agendas, en las cuales no es posible verificar dicha información. De otra parte, se requiere que el proceso realice el cargue de las evidencias en el OneDrive organizadas por control y por temática, esto con el fin de evitar posibles imprecisiones en la evaluación y verificación de las evidencias por parte de la SCI.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</si>
  <si>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el proceso Gestión Jurídica se observa la ejecución de la actividad de control,  para lo cual se aportó en el I cuatrimestre del 2021 un
documento que contiene las capturas de pantalla de los seguimientos semanales a los trámites del Departamento de Conceptos y Representación Jurídica, para los meses de enero, febrero, marzo y abril de 2021. Se recomienda al proceso remitir la matriz de seguimiento que facilice su verificación (Excel), por cuanto se aportó una imagen de esta.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</si>
  <si>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el proceso Gestión Jurídica se observan avances en la ejecución de la actividad  de control, cuya periodicidad es "cuando se requiera", para lo cual aportó en el I cuatrimestre del 2021 la captura de pantalla de una tabla con la trazabilidad de derechos de petición reportados como vencidos en el Comité de Conciliación del 21 de Enero de 2021. Sin embargo, se recomienda al proceso aportar la matriz de seguimiento con priorizaciones que facilite su verificación (Excel), toda vez que, no es posible identificar como se realiza la actividad de control.  
Finalmente es necesario disminuir el nivel de exposición del riesgo residual, toda vez que el mismo es Modereado.  Por lo anterior se requiere fortalecer los controles de prevención y crear controles de Mitigación.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</si>
  <si>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realizadas por el proceso Evaluación y Control para el primer cuatrimestre del 2021, se observó el cumplimiento del control, toda vez que, se aportaron cuatro (4) documentos en pdf correspondientes a los seguimientos realizados al cumplimiento del Plan Anual de Auditoria en los meses de enero, febrero, marzo y abril de 2021, con un cumplimiento del 100 % de las actividades planificadas en cada uno de los 5 roles: Liderazgo estratégico, Enfoque hacia la prevención, Evaluación y gestión del riesgo, Evaluación y seguimiento, Relación con entes de control. Los documentos suministrados son coherentes con el soporte planificado y dan cuenta de la ejecución del control. 
</t>
    </r>
    <r>
      <rPr>
        <b/>
        <sz val="10"/>
        <rFont val="Palatino Linotype"/>
        <family val="1"/>
      </rPr>
      <t>EVALUACIÓN II LINEA DE DEFENSA</t>
    </r>
    <r>
      <rPr>
        <sz val="10"/>
        <rFont val="Palatino Linotype"/>
        <family val="1"/>
      </rPr>
      <t>: Respecto al seguimiento realizado por la II línea de defensa se evidencia la descripción del monitoreo y de las evidencias suministradas por el proceso, sin embargo, realiza recomendaciones que se encuentran enmarcadas en la gestión propia del proceso que no se encuentran planificadas en el control y entregables planificados.</t>
    </r>
  </si>
  <si>
    <r>
      <rPr>
        <b/>
        <sz val="10"/>
        <rFont val="Palatino Linotype"/>
        <family val="1"/>
      </rPr>
      <t>EVALUACIÓN I LÍNEA DE DEFENSA:</t>
    </r>
    <r>
      <rPr>
        <sz val="10"/>
        <rFont val="Palatino Linotype"/>
        <family val="1"/>
      </rPr>
      <t xml:space="preserve"> Conforme al monitoreo y cargue de evidencias realizadas por el proceso Evaluación y Control para el primer cuatrimestre del 2021, se observó el cumplimiento del control, toda vez que, se  aportó el acta No. 2 de la Segunda Sesión del Comité de Coordinación del Sistema de Control Interno de la JEP" de fecha 17 de diciembre de 2020, en el cual se aprobó el Plan Anual de Auditoría 2021. Así mismo, se informa que, a la fecha no se ha realizado modificación del mismo, por lo tanto, no ha sido necesaria su presentación ante el Comité para modificación. El documento suministrado es coherente con el soporte planificado y da cuenta de la ejecución del control. 
</t>
    </r>
    <r>
      <rPr>
        <b/>
        <sz val="10"/>
        <rFont val="Palatino Linotype"/>
        <family val="1"/>
      </rPr>
      <t>EVALUACIÓN II LINEA DE DEFENSA:</t>
    </r>
    <r>
      <rPr>
        <sz val="10"/>
        <rFont val="Palatino Linotype"/>
        <family val="1"/>
      </rPr>
      <t>Respecto al seguimiento realizado por la II línea de defensa se evidencia la descripción del monitoreo y de las evidencias suministradas por el proceso, sin embargo, realiza recomendaciones que se encuentran enmarcadas en la gestión propia del proceso que no se encuentran planificadas en el control y entregables planificados.</t>
    </r>
  </si>
  <si>
    <r>
      <rPr>
        <b/>
        <sz val="10"/>
        <rFont val="Palatino Linotype"/>
        <family val="1"/>
      </rPr>
      <t xml:space="preserve">EVALUACIÓN I LÍNEA DE DEFENSA: </t>
    </r>
    <r>
      <rPr>
        <sz val="10"/>
        <rFont val="Palatino Linotype"/>
        <family val="1"/>
      </rPr>
      <t xml:space="preserve">Conforme con el monitoreo y las evidencias suministradas por el GRAI,  se observa que ejecutó la actividad de control existente, cuya periodicidad es "cuando se requiera",  para lo cual aportó en el I cuatrimestre del 2021, respuesta a 8 solicitudes que no corresponden a las competencias o capacidades del GRAI, así: Radicados CONTi: 202102002177 del 02/03/2021, 202102002291 del 04/03/2021, 202102004632 del 21/04/2021, 202102004712 del 22/04/2021, 202103005997 del 21/04/2021, 202103006063 del 22/04/2021, 202102003344 del 23/03/2021 y 202103003136 del 04/03/2021.
Así mismo, se aportó matriz en Excel que contiene el registro de cinco (5) solicitudes externas allegadas al GRAI  donde se observa: fecha de recepción, fecha de asignación, número de radicado CONTI, solicitante, fecha de vencimiento, radicado respuesta y fecha respuesta. 
Dado que el GRAI reportó 8 solictudes allegadas dentro del I cuatrimestre, se observa que la matríz solo contiene 5 solicitudes. Por lo anterior, se recomienda para que en el próximo cuatrimestre se incluyan en la matríz el reporte de todas las solicitudes allegadas.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</si>
  <si>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el GRAI,  se observa que ejecutó la actividad de control, cuya periodicidad es "cuando se requiera", para lo cual aportó en el I cuatrimestre del 2021:
-Cuatro (4) archivos en formato PDF que contienen información sobre estructuras y conductas de actores armandos legales e ilegales, así:
(i) "Reconstrucción de estructuras militares FARC-EP-Bloque Oriental- Frente Manuela Beltrán" de abril de 2021.
(ii) "Comando conjunto Central-Bloque Central “Adán Izquierdo”.Frente 17 –“Angelino Godoy” o “Rigoberto Losada”", sin fecha.
(iii) "Reconstrucción de estructuras militares FARC-EP-Bloque Oriental- Frente 52 Juan de la Cruz Varela" de febrero de 2021.
(iv) "Reconstrucción de estructuras militares FARC-EP-Bloque Oriental- Compañía Móvil Ismael Ayala" de abril de 2021.
Se recomienda al GRAI remitir evidencias del período evaluado, por cuanto se incluyeron dos (2) documentos de octubre de 2020, los cuales no fueron objeto de verificación en la presente evaluación.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</si>
  <si>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el GRAI,  se observa que ejecutó la actividad de control existente, cuya periodicidad es "cuando se requiera",  para lo cual aportó en el I cuatrimestre del 2021:
Documentos en PDF cargados en en Drive dipuestos para los meses de febrero (12 soportes) , marzo (29 soportes) y abril de 2021 (6 soportes), que contienen requerimientos realizados por la Magistratura y y otras instancias, dependencias o entidades al GRAI.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</si>
  <si>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el GRAI, se observa que ejecutó la actividad de control existente, cuya periodicidad es "cuando se requiera",  para lo cual aportó en el I cuatrimestre del 2021:
Matriz en Excel denominada "índice fuentes 20210507" en la cual se enumeran 27 índices, que contiene colunmas denominadas tipo ent, entidad, tipo informe, título, código, medio, nivel, entro otros, insumo para revisar y actualizar la estructuración, carga, homologacion y procesamiento de información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</si>
  <si>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con el monitoreo y las evidencias suministradas por la Relatoría se observa que ejecutó la actividad de control, con periodicidad diaria, evidenciando el cumplimiento por medio de las siguientes actividades:
1.Matriz_Decisiones publicadas n formato Excel, que contiene un total de  1561 decisiones. La matriz contiene la siguiente información: 
-Nombre de la desición
-Tipo de documento
-Sala o Sección 
-Fecha de remisión
-Fecha de publicación
-Tipo de publicación 
-Publicada
-Enlace de la decisión
-Observaciones 
</t>
    </r>
    <r>
      <rPr>
        <b/>
        <sz val="10"/>
        <rFont val="Palatino Linotype"/>
        <family val="1"/>
      </rPr>
      <t xml:space="preserve">
No se realiza evaluación de la segunda línea de defensa, toda vez que, la SFI reportó a la SCI que  no se registró seguimiento a los riesgos de la Relatoría, por cuanto no fue posible obtener el reporte de monitoreo; sin embargo, la SCI articuló con Relatoria para el suministro de la información y cargue de evidencias.</t>
    </r>
  </si>
  <si>
    <r>
      <rPr>
        <b/>
        <sz val="10"/>
        <rFont val="Palatino Linotype"/>
        <family val="1"/>
      </rPr>
      <t xml:space="preserve">EVALUACIÓN I LÍNEA DE DEFENSA: </t>
    </r>
    <r>
      <rPr>
        <sz val="10"/>
        <rFont val="Palatino Linotype"/>
        <family val="1"/>
      </rPr>
      <t xml:space="preserve">Conforme con el monitoreo y las evidencias suministradas por la Relatoría se observa la ejecucón de la actividad de control, con periodicidad semanal, toda vez que, se aportaron las siguientes evidencias: 
-Correos electrónicos de fechas 2 y 3 de febrero de 2021 mediante los cuales son informados los despachos de los documentos enviados, que no cumplen con los requisitos de publicación. 
-Matriz con el seguimiento a las decisiones que fueron remitidas sin cumplir con los requisitos para publicación.
-Carpeta que contiene las decisiones con novedades tales como: decisiones con texto resaltado, decisiones de trámite, documento girado, impedimento y sin encabezado ni pie de página, donde se observó:
Identificacion de 112 providencias que no cumplieron con los requisitos, las cuáles se  relacionan en la matriz en formato Excel denominada "Matriz providencias no publicadas". Esas 112 providencias se desagregan en la matriz de la siguiente manera:
-89 documentos que habían sido enviados con anterioridad.
-8 documentos enviados dos veces.
-8 documentos que no cumplieron con los requisitos de forma y formato.
-8 documentos de trámite. 
1 Impedimento.
B)  Decisiones con novedades: texto resaltado: 
a) SAI-AOI-R-JCP-0028-2021 del 18/01/2021,  SAI-AOI-DAI-JCP-0727-2020 del 03/12/2020,  SAI-AOI-DAI-JCP-0759-2020 del 16/12/2020
b) Seis decisiones de trámite: Resoluciones 859 del 02/10/2020, 3993 del 14/010/2020, 4045 del 19/10/2020, 4190 del 27/10/2020, 4621 del 23/11/2020, 4623 del 23/11/2020.  c) Un (1) documento girado: Auto SRVAOA 001 del 30/09/2019.   d) Impedimento: Un (1) auto TP-SA--773-25/03/2021.
e) Sin encabezado ni pie de página: Auto AT-008 de 2019.
Los documentos aportados son coherentes con el soporte planificado y dan cuenta de la ejecución del control.
</t>
    </r>
    <r>
      <rPr>
        <b/>
        <sz val="10"/>
        <rFont val="Palatino Linotype"/>
        <family val="1"/>
      </rPr>
      <t>No se realiza evaluación de la segunda línea de defensa, toda vez que, la SFI reportó a la SCI que  no se registró seguimiento a los riesgos de la Relatoría, por cuanto no fue posible obtener el reporte en mención.</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</si>
  <si>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Secretaría Judicial ejecutó la actividad de control, para lo cual aportó: i) Procedimiento de reparto judicial, ii) ruta acuerdo 034 de 2020, iii) ruta reasignación de asuntos de la SEJUD a través de los Sistemas de Gestión (Documental y Judicial) y iv) soporte de la actualización de las Rutas (socialización). Los documentos aportados son coherentes con el soporte planificado.
</t>
    </r>
    <r>
      <rPr>
        <b/>
        <sz val="10"/>
        <rFont val="Palatino Linotype"/>
        <family val="1"/>
      </rPr>
      <t>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</si>
  <si>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Secretaría Judicial ejecutó la actividad de control, para lo cual aportó: i) organigrama (Registro Planta movilidades y Contratistas) de la Secretaría Judicial con corte Abril 2021, donde se evidencia el personal en movilidad y contratistas que se encuentran apoyando a la Secretaría Judicial, y ii)  archivo en Excel de la Matriz de reporte de actividades de la Secretaría Judicial de los meses de enero a abril de 2021, donde se encuentran registrados los tramites secretariales para cumplir el proceso de notificación.  La Secretaría Judicial precisó que, durante el periodo evaluado no hubo planes de descongestión. Los documentos aportados son coherentes con el soporte planificado.
</t>
    </r>
    <r>
      <rPr>
        <b/>
        <sz val="10"/>
        <rFont val="Palatino Linotype"/>
        <family val="1"/>
      </rPr>
      <t>EVALUACIÓN II LÍNEA DE DEFENSA:</t>
    </r>
    <r>
      <rPr>
        <sz val="10"/>
        <rFont val="Palatino Linotype"/>
        <family val="1"/>
      </rPr>
      <t xml:space="preserve">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</si>
  <si>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se observa que la Secretaría Judicial ejecutó la actividad de control, para lo cual aportó: i)  Informe  Reporte de gestión de fallas de los Sistemas de gestión con corte a 30 de abril 2021 y II) Soporte Certificación SJ Salas y Secciones diligenciamiento bases de datos. Lo cual es coherente con el soporte planificado.
</t>
    </r>
    <r>
      <rPr>
        <b/>
        <sz val="10"/>
        <rFont val="Palatino Linotype"/>
        <family val="1"/>
      </rPr>
      <t>EVALUACIÓN II LÍNEA DE DEFENSA</t>
    </r>
    <r>
      <rPr>
        <sz val="10"/>
        <rFont val="Palatino Linotype"/>
        <family val="1"/>
      </rPr>
      <t>: Respecto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</si>
  <si>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se observa la ejecución de la actividad de control, toda vez que, la Secretaría Judicial anexó archivo en Excel de la Matriz de reporte de actividades de la Secretaría Judicial de los meses de enero a abril de 2021 en los, cuales se observa que, en los numerales 5 y 8 se registra el número de seguimientos realizados por cada SJ de Sala y Sección
Sin embargo, se observa que, en la evaluación de la II línea de defensa, se indica lo siguiente:
</t>
    </r>
    <r>
      <rPr>
        <i/>
        <sz val="10"/>
        <rFont val="Palatino Linotype"/>
        <family val="1"/>
      </rPr>
      <t>"Conforme al monitoreo presentado por la Secretaría Judicial (SJ), los soportes cargados en el one drive y reunión de aclaración con el enlace de calidad de la SJ, se informa que durante el primer cuatrimestre de la presente vigencia no se ha ejecutado el presente control de mitigación, toda vez que a la fecha no se han identificado errores en la notificación judicial. Sin embargo, la SJ presenta el instrumento que sirve para hacer seguimiento a las notificaciones judiciales y eventualmente reportar los posibles errores y su subsanación"</t>
    </r>
    <r>
      <rPr>
        <sz val="10"/>
        <rFont val="Palatino Linotype"/>
        <family val="1"/>
      </rPr>
      <t xml:space="preserve">.
Por lo anterior, es necesario que se aclare si el control operó o no.
</t>
    </r>
    <r>
      <rPr>
        <b/>
        <sz val="10"/>
        <rFont val="Palatino Linotype"/>
        <family val="1"/>
      </rPr>
      <t>EVALUACIÓN II LÍNEA DE DEFENSA:</t>
    </r>
    <r>
      <rPr>
        <sz val="10"/>
        <rFont val="Palatino Linotype"/>
        <family val="1"/>
      </rPr>
      <t xml:space="preserve"> Respecto del seguimiento realizado por la II línea de defensa, este no es claro si operó o no el control, toda vez que, se menciona reunión de aclaración sobre la no operatividad del control durante el periodo evaluado, sin embargo, no se aportó evidencia de dicha reunión, así mismo, se hace mención al cargue de soportes en el Drive por parte de la SJ, por lo que no es claro si el control operó o no, lo cual no brinda el aseguramiento de la información reportada por el proceso para la evaluación por parte de la III línea de defensa (SCI).</t>
    </r>
  </si>
  <si>
    <r>
      <rPr>
        <b/>
        <sz val="10"/>
        <rFont val="Palatino Linotype"/>
        <family val="1"/>
      </rPr>
      <t>EVALUACIÓN I LÍNEA DE DEFENSA:</t>
    </r>
    <r>
      <rPr>
        <sz val="10"/>
        <rFont val="Palatino Linotype"/>
        <family val="1"/>
      </rPr>
      <t xml:space="preserve"> Conforme con el monitoreo realizado y de acuerdo con las evidencias suministradas, la Secretaría Judicial informa que se anexan los siguientes documentos:
-Procedimiento de notificaciones y comunicaciones judiciales 
-Protocolo publicación de notificaciones judiciales
-Protocolo notificación citadores
-Actualización protocolo Notificaciones judiciales
Al verificar en el OneDrive se evidencia documento que contiene el link del sitio SharePoint de la Secretaría Judicial, sin embargo, este tiene acceso denegado y requiere permisos para su consulta. 
Se observa que, en la evaluación de la II línea de defensa, se indica lo siguiente:
</t>
    </r>
    <r>
      <rPr>
        <i/>
        <sz val="10"/>
        <rFont val="Palatino Linotype"/>
        <family val="1"/>
      </rPr>
      <t>"Conforme al monitoreo presentado por la Secretaría Judicial (SJ), los soportes cargados en el one drive y reunión de aclaración con el enlace de calidad de la SJ, se informa que durante el primer cuatrimestre de la presente vigencia no se ha ejecutado el presente control, toda vez que no se han realizado actualizaciones ni socializaciones  de las rutas (protocolos internos) de notificación y comunicación judicial. Sin embargo, la SJ carga en el one, en el presente monitoreo los documentos actuales que contienen las rutas para la notificación ; tal como se evidencia en los soportes presentados"</t>
    </r>
    <r>
      <rPr>
        <sz val="10"/>
        <rFont val="Palatino Linotype"/>
        <family val="1"/>
      </rPr>
      <t xml:space="preserve">.
Por lo anterior, es necesario que se aclare si el control operó o no.
</t>
    </r>
    <r>
      <rPr>
        <b/>
        <sz val="10"/>
        <rFont val="Palatino Linotype"/>
        <family val="1"/>
      </rPr>
      <t>EVALUACIÓN II LÍNEA DE DEFENSA:</t>
    </r>
    <r>
      <rPr>
        <sz val="10"/>
        <rFont val="Palatino Linotype"/>
        <family val="1"/>
      </rPr>
      <t xml:space="preserve"> Respecto del seguimiento realizado por la II línea de defensa, este no es claro si operó o no el control, toda vez que, se menciona reunión de aclaración sobre la no operatividad del control durante el periodo evaluado, sin embargo, no se aportó evidencia de dicha reunión, así mismo, se hace mención al cargue de soportes en el Drive por parte de la SJ, por lo que no es claro si el control operó o no, lo cual no brinda el aseguramiento de la información reportada por el proceso para la evaluación por parte de la III línea de defensa (SCI).</t>
    </r>
  </si>
  <si>
    <r>
      <rPr>
        <b/>
        <sz val="10"/>
        <rFont val="Palatino Linotype"/>
        <family val="1"/>
      </rPr>
      <t xml:space="preserve">EVALUACIÓN I LÍNEA DE DEFENSA: </t>
    </r>
    <r>
      <rPr>
        <sz val="10"/>
        <rFont val="Palatino Linotype"/>
        <family val="1"/>
      </rPr>
      <t xml:space="preserve">Conforme con el monitoreo realizado y de acuerdo con las evidencias suministradas, se observa que la Secretaría Judicial ejecutó la actividad de control, para lo cual aportó el  Informe  Reporte de gestión de fallas de los Sistemas de gestión a corte 30 de abril 2021 y soporte certificación de Secretarías Judiciales de Salas y Secciones sobre diligenciamiento en bases de datos.
Se requiere que el proceso realice el cargue de las evidencias en el OneDrive organizadas por control y por temática, esto con el fin de evitar posibles imprecisiones en la evaluación y verificación de las evidencias por parte de la SCI.
</t>
    </r>
    <r>
      <rPr>
        <b/>
        <sz val="10"/>
        <rFont val="Palatino Linotype"/>
        <family val="1"/>
      </rPr>
      <t xml:space="preserve">
EVALUACIÓN II LÍNEA DE DEFENSA: R</t>
    </r>
    <r>
      <rPr>
        <sz val="10"/>
        <rFont val="Palatino Linotype"/>
        <family val="1"/>
      </rPr>
      <t>especto del seguimiento realizado por la II línea de defensa, este describe  el análisis del monitoreo y las evidencias aportadas por el proceso, convirtiéndose en un adecuado insumo para  brindar el aseguramiento de la evaluación por parte de la III línea de defensa (SCI).</t>
    </r>
  </si>
  <si>
    <r>
      <rPr>
        <b/>
        <sz val="10"/>
        <rFont val="Palatino Linotype"/>
        <family val="1"/>
      </rPr>
      <t>EVALUACIÓN I LÍNEA DE DEFENSA:</t>
    </r>
    <r>
      <rPr>
        <sz val="10"/>
        <rFont val="Palatino Linotype"/>
        <family val="1"/>
      </rPr>
      <t xml:space="preserve"> Conforme al monitoreo y las evidencias suministradas por el proceso se observa que se ejecutó la actividad de control, toda vez que, se aportó para el  I cuatrimestre del 2021 cuatro (4) correos electrónicos masivos enviados los días 8 de enero de 2021 (nómina de enero), 04 de febrero de 2021 (nómina de febrero), 3 de marzo del 2021 (nómina de marzo ) y 26 de marzo de 2021 (nómina de abril) los cuales contienen la notificación a los servidores y servidoras de la entidad sobre la fecha final para la presentación de novedades nomina a la Subdirección de Talento Humano. Así mismo, se adjunta en los correos electrónicos el memorando No. 202003013629 emitido el 22 de diciembre del 2020 cuyo asunto refiere el </t>
    </r>
    <r>
      <rPr>
        <i/>
        <sz val="10"/>
        <rFont val="Palatino Linotype"/>
        <family val="1"/>
      </rPr>
      <t xml:space="preserve">"Calendario y Lineamientos para el trámite de la Nómina Vigencia 2021".
</t>
    </r>
    <r>
      <rPr>
        <sz val="10"/>
        <rFont val="Palatino Linotype"/>
        <family val="1"/>
      </rPr>
      <t xml:space="preserve">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</si>
  <si>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las evidencias suministradas por el proceso se observa que ejecutó la actividad de control, toda vez que, se aportó para el I cuatrimestre del 2021 cuatro (4)  matrices en formato Excel denominadas </t>
    </r>
    <r>
      <rPr>
        <i/>
        <sz val="10"/>
        <rFont val="Palatino Linotype"/>
        <family val="1"/>
      </rPr>
      <t xml:space="preserve">"Liquidación de nómina" </t>
    </r>
    <r>
      <rPr>
        <sz val="10"/>
        <rFont val="Palatino Linotype"/>
        <family val="1"/>
      </rPr>
      <t xml:space="preserve">correspondientes a los meses de enero, febrero, marzo y abril del 2021, en las cuales se valida la liquidación de la nómina realizada por el aplicativo SIGEP.
Así mismo, se evidenció que dichas matrices contienen la columna AX denominada “Diferencia” que muestra las posibles diferencias que presente la liquidación de la nómina mensual de la JEP.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</si>
  <si>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t xml:space="preserve">Teniendo en cuenta que el proceso reportó </t>
    </r>
    <r>
      <rPr>
        <i/>
        <sz val="10"/>
        <rFont val="Palatino Linotype"/>
        <family val="1"/>
      </rPr>
      <t>"No se requirió"</t>
    </r>
    <r>
      <rPr>
        <sz val="10"/>
        <rFont val="Palatino Linotype"/>
        <family val="1"/>
      </rPr>
      <t xml:space="preserve"> y dado que la periodicidad de la actividad de control es</t>
    </r>
    <r>
      <rPr>
        <i/>
        <sz val="10"/>
        <rFont val="Palatino Linotype"/>
        <family val="1"/>
      </rPr>
      <t xml:space="preserve"> "Cuando se requiera"</t>
    </r>
    <r>
      <rPr>
        <sz val="10"/>
        <rFont val="Palatino Linotype"/>
        <family val="1"/>
      </rPr>
      <t>, la evaluación por parte de la Subdirección de Control Interno No aplica.
Finalmente es necesario disminuir el nivel de exposición del riesgo residual, toda vez que el mismo es Moderado.  Por lo anterior se requiere fortalecer los controles de prevención y crear controles de Mitigación.</t>
    </r>
  </si>
  <si>
    <r>
      <rPr>
        <b/>
        <sz val="10"/>
        <rFont val="Palatino Linotype"/>
        <family val="1"/>
      </rPr>
      <t xml:space="preserve">EVALUACIÓN I LÍNEA DE DEFENSA: </t>
    </r>
    <r>
      <rPr>
        <sz val="10"/>
        <rFont val="Palatino Linotype"/>
        <family val="1"/>
      </rPr>
      <t xml:space="preserve">Conforme al monitoreo y cargue de evidencias por parte del proceso de Gestión Financiera, se observa la ejecución del control, toda vez que, se aportaron los registros de la asistencia de los servidores a diversas capacitaciones en los meses de febrero, marzo y abril, en la siguiente temática, así:
Febrero: </t>
    </r>
    <r>
      <rPr>
        <i/>
        <sz val="10"/>
        <rFont val="Palatino Linotype"/>
        <family val="1"/>
      </rPr>
      <t>"Nuevo proceso de cargue de nómina"</t>
    </r>
    <r>
      <rPr>
        <sz val="10"/>
        <rFont val="Palatino Linotype"/>
        <family val="1"/>
      </rPr>
      <t>, con la participación de 6 servidores.
Marzo:
-</t>
    </r>
    <r>
      <rPr>
        <i/>
        <sz val="10"/>
        <rFont val="Palatino Linotype"/>
        <family val="1"/>
      </rPr>
      <t>"Gestión de Viáticos"</t>
    </r>
    <r>
      <rPr>
        <sz val="10"/>
        <rFont val="Palatino Linotype"/>
        <family val="1"/>
      </rPr>
      <t>, con la participación de 4 servidores.
-</t>
    </r>
    <r>
      <rPr>
        <i/>
        <sz val="10"/>
        <rFont val="Palatino Linotype"/>
        <family val="1"/>
      </rPr>
      <t>"Facturación Electrónica"</t>
    </r>
    <r>
      <rPr>
        <sz val="10"/>
        <rFont val="Palatino Linotype"/>
        <family val="1"/>
      </rPr>
      <t xml:space="preserve">, con la participación de 2 servidores.
Abril:
- </t>
    </r>
    <r>
      <rPr>
        <i/>
        <sz val="10"/>
        <rFont val="Palatino Linotype"/>
        <family val="1"/>
      </rPr>
      <t>"PAC"</t>
    </r>
    <r>
      <rPr>
        <sz val="10"/>
        <rFont val="Palatino Linotype"/>
        <family val="1"/>
      </rPr>
      <t>, con la participación de 4 servidores.
-</t>
    </r>
    <r>
      <rPr>
        <i/>
        <sz val="10"/>
        <rFont val="Palatino Linotype"/>
        <family val="1"/>
      </rPr>
      <t>"Facturación Electrónica"</t>
    </r>
    <r>
      <rPr>
        <sz val="10"/>
        <rFont val="Palatino Linotype"/>
        <family val="1"/>
      </rPr>
      <t xml:space="preserve">, con la participación de 4 servidores.
Los documentos aportados son coherentes con el soporte planificado y dan cuenta de la ejecución del control.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</si>
  <si>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Gestión Financiera, se observa la ejecución del control, toda vez que, se reporta la emisión de lineamientos, comunicaciones, instructivos, memorandos y/o presentaciones, para lo cual se aportó:
-Memorando No. 202003013629 y 202003013656 de fecha 22/12/2020 con asuntos: "Calendario y lineamientos para el trámite de la Nómina - Vigencia 2021" y "Calendario para trámite de la ARL riegos 5 – Vigencia 2021", respectivamente.
-Memorando No. 2021103000023 de fecha 04/01/2021 con asunto: "Programación PAC vigencia 2021".
-Presentaciones "Gestión cadena presupuestal del gasto" y "Programación y administración PAC".
-Listado de asistencia a capacitación sobre cadena presupuestal y PAC del 03/02/2021.
-Listado de asistencia a capacitación sobre el formato electrónico de solicitud de CDP el 26/01/2021.
-Captura de pantalla del formato electrónico de solicitud de CDP.
-8 correos electrónicos sobre gestiones en: recomendaciones rechazo factura electrónica, línea de soporte SIIF, facturación de gastos de desplazamiento y gastos de viaje, lineamientos factura electrónica supervisores, entre otros temas.
-Listado asistencia capacitación trámite Cuentas SECOP 2, instructivo para el trámite de pago contratista, instructivo para el trámite de pago supervisor, listado asistencia tramite secop contratista, lstado de asistencia tramite secop supervisor, listado de asistencia trámite cuenta de cobro.  
-Memorando No. 202103001052 de fecha 26/01/2021 con asunto: "Trámite de solicitudes de pago de contratos de prestación de servicios".                                                
-Entre otros.
Los documentos aportados son coherentes con el soporte planificado y dan cuenta de la ejecución del control.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</si>
  <si>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realizadas por el proceso Gestión Documental para el primer cuatrimestre del 2021, se observó el cumplimiento del control, toda vez que, se aportaron cuatro (4) documentos en formato excel que contiene el reporte de la herramienta de gestión CONTI, en los cuales se observó el número de radicado, el estado y la fecha evacuación de los mismo correspondiente a los meses de (enero, febrero, marzo y abril).
- Enero: 5597 radicados.
- Febrero: 7122 radicados.
- Marzo: 8555 radicados.
- Abril: 7971 radicados.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LINEA DE DEFENSA: </t>
    </r>
    <r>
      <rPr>
        <sz val="10"/>
        <rFont val="Palatino Linotype"/>
        <family val="1"/>
      </rPr>
      <t>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</si>
  <si>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realizadas por el proceso Gestión Documental para el primer cuatrimestre del 2021, se observó el cumplimiento del control, toda vez que, se aportaron cuatro (4) documentos en formato excel correspondientes a los listados de asistencia de las capacitaciones realizadas los días 26/03/2021, 05/04/2021 (2), 13/04/2021, los cuales contienen la fecha de inicio, fecha de finalización y nombre de funcionarios que asistieron a la capacitación, entre otros datos.
Sin embargo, se observa duplicidad de la evidencia aportada de la capacitación realizada el 05/04/2021, así mimo, se sugiere al proceso suministrar las memorias y/o registros de la capacitación que permitan evidenciar la temática expuesta, así como la dependencia que realiza la capacitación, toda vez que, en el monitoreo el proceso informó que dichas capacitaciones fueron lideradas por los Departamentos de Atención al Ciudadano, Atención a Víctimas y Conceptos y Representación Jurídica, sin embargo, en los listados de asistencia aportados no se logra evidenciar esta información.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LINEA DE DEFENSA</t>
    </r>
    <r>
      <rPr>
        <sz val="10"/>
        <rFont val="Palatino Linotype"/>
        <family val="1"/>
      </rPr>
      <t>:Respecto al seguimiento realizado por la II línea de defensa se evidencia la descripción del monitoreo y de las evidencias suministradas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</si>
  <si>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Participación Efectiva, Representación y Defensa Técnica, se observa la ejecución del control, toda vez que, se aportó lo siguiente:
(i) Seis (6) documentos en formato PDF que corresponden a las acta de reunión de fechas 28 de enero, 5, 12 y 19 de febrero, 19 de marzo  y 30 de abril de 2021, con el propósito de brindar  orientaciones  para  el  cumplimiento  de  las  obligaciones contractuales  de  los(as)  enlaces  territoriales  y  enlaces  étnicos  en  el marco de la misión y consolidación de la entidad. 
(ii) documento de orientaciones para la focalización de territorios para la gestión territorial en el año 2021 de fecha 12 de febrero de 2021 
Evidenciando con esto la coherencia con el soporte planificado y cuya periodicidad esta definida como "Permanente".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</si>
  <si>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Participación Efectiva, Representación y Defensa Técnica, se observa la ejecución del control, toda vez que, se aportaron 4 listados de asistencia al encuentro Nacional de la UIA y la SE realizado los días 14 y 15  de abril de 2021, lo cual es coherente el con el soporte planificado definido como "listados de asistencia de espacios de actualización de conocimientos tecnicos y metodológicos", cuya periodicidad esta definida "Cuando se requiera"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</si>
  <si>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de Participación Efectiva, Representación y Defensa Técnica, se observa la ejecución del control, toda vez que, se aportaron 5 formatos de actas de comite de mesas de articulación territorial de la Secretaría Ejecutiva de fechas 3 y 18 de febrero, 19 de marzo y  19 y 21 de abril de 2021, con el objetivo de atender conjuntamente asuntos territoriales que requieran coordinación y definiciones desde el nivel central, cuimpliendo de esta forma con el soporte planificado, cuya periodicidad esta definida como "Mensual".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 xml:space="preserve">
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</si>
  <si>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aportó documento en formato Excel con el  balance de la implementación lineamientos aplicación enfoque territorial - Primer Cuatrimestre en donde se evidencia que se abordan los siguientes temas 1. Participación de los titulares de derecho - 2. Criterios para la priorización y focalización de territorio - 3. Medidas preventivas para el desarrollo de las actividades de la SE - 4. Análisis de contexto y situación del territorio - 5. Generación de acuerdos y alianzas con actores - 6. Definición de participantes, metodologías y contenidos - 7. Marco normativo y conceptual - 8. Incorporación del enfoque territorial a la planeación estratégica - 9. Articulación interna para la gestión y acción en territorio - 10. Capacitación permanente de los equipos territoriales- 11. Acciones de comunicación con enfoque territorial, cumpliendo de esta forma con el soporte planificado deinido como "Documento de Balance de la aplicación de los lineamientos del enfoque territorial", cuya periodicidad esta definida como "cuatrimestral".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</si>
  <si>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aportan cuatro formatos de actas de comite primario de fechas 29 de enero, 26 de febrero, 26 de marzo y 16 de abril de 2021, en los cuales se trataron temas como: ruta de contratación, planeación DAV 2021, presentación de la organización territorial, retroalimentación del trabajo en territorio, entre otros. Lo cual guarda relación con el soporte planificado como "Actas de comité primario", cuya periodicidad esta definida como "Cuando se requiera"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</si>
  <si>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aporta documento en formato PDF con los criterios de priorización territorial para el 2021 del Departamento de Atención a Víctimas en formato borrador, así mismo, se aporta una base de datos en formato Excel en la cual se relacionan los diferentes municipios por departamento y se indica si fueron priorizados o no para el año 2020, lo cual es coherente con el soporte planificado como "Documento de Priorización territorial", cuya periodicidad esta definida "Cuando se requiera"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</si>
  <si>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se evidencia un Informe Trimestral Matriz de Riesgos (I Trimestre de 2021) de fecha 5 de mayo de 2021, así mismo, se aporta una base de datos en excel con la matriz de control de asignaciones de abogados para el primer trimestre, lo cual es coherente con el soporte planificado definido como "Matriz de seguimiento de asignaciones de abogados a comparecientes", cuya periodicidad esta definida como "trimestral".
Finalmente es necesario disminuir el nivel de exposición del riesgo residual, toda vez que el mismo es Moderado.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</si>
  <si>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evidencia un Informe Trimestral Matriz de Riesgos (I Trimestre de 2021) de fecha 5 de mayo de 2021, así mismo, se aporta una base de datos en excel con la matriz de control de asignaciones de abogados para el primer trimestre y una base de datos relacionada con el reporte de vencimiento planner-teams de fecha 4 de mayo de 2021, lo cual es coherente con el soporte planificado definido como "Matriz de asignaciones del SAAD Comparecientes", cuya periodicidad esta definida "Cuando se requiera".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</si>
  <si>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aportan los siguientes documentos:
(i) 10 contratos de prestación de servicios profesionales con sus respectivas actas de incio.
(ii) Acuerdo de financiación entre la jurisdicción especial para la paz (JEP) y el programa de las naciones unidas para el desarrollo (PNUD), convenio 414 de 2021 y dos enmiendas de adición y prorroga al mismo convenio. cumpliendo de esta forma con el soporte planificado para el control definido como "Contratos de prestación de servicios o convenios suscritos", cuya periodicidad esta definida "Cuando se requiera".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</si>
  <si>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t xml:space="preserve"> </t>
    </r>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evidencian los siguientes documentos:
(i) Listados de asistencia a los cursos de actualización, realizados en los meses de abril (4, 6, 27 y 28) y marzo (23 y 25) de 2021.
(ii) Informe de monitoreo y seguimiento a los cursos del programa de formación permanente SAAD victimas. 
(iii) Plan de trabajo y cronograma 2021 del programa de formación permantente de SAAD victimas.
Cumpliendo de esta forma con el soporte planificado para el control definido como "*Cursos del programa de formación permanente implementados, Listas de asistencia, Plan de trabajo", cuya periodicidad esta definida "Cuando se requiera".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</si>
  <si>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observa la ejecución del control, toda vez que, se evidencian 10 correos electrónicos de los meses de febrero, marzo y abril, con la trazabilidad de las comunicaciones con la Secretaría y Magistratura para para la obtención de información para el cumplimiento de ordenes judiciales, consultar datos  de victimas, revisión de expedientes, solicitud de datos de contacto, entre otros. Cumpliendo de esta forma con el soporte planificado definido como "Comunicación a los despachos o Secretaria Judicial", cuya periodicidad esta definida "Cuando se requiera".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</si>
  <si>
    <r>
      <rPr>
        <b/>
        <sz val="10"/>
        <rFont val="Palatino Linotype"/>
        <family val="1"/>
      </rPr>
      <t>EVALUACIÓN I LÍNEA DE DEFENSA:</t>
    </r>
    <r>
      <rPr>
        <sz val="10"/>
        <rFont val="Palatino Linotype"/>
        <family val="1"/>
      </rPr>
      <t xml:space="preserve"> Conforme al monitoreo y cargue de evidencias por parte del proceso de Participación Efectiva, Representación y Defensa Técnica, se evidencia que, aunque la periodicidad del control está definida como "semestral", el proceso reporta avances con la construcción del documento "Narrativa conjunta de enfoques diferenciales e interseccionalidad", así mismo, se aporta el informe de seguimiento a las acciones de socialización e implementación, una propuesta de encuentro nacional de articulación técnica de enfoques diferenciales e interseccionalidad y dos actas de reunión de fechas 23 y 26 de abril de 2021 relacionadas con el encuentro nacional y el plan de implementación de lineamientos.
Finalmente es necesario disminuir el nivel de exposición del riesgo residual, toda vez que el mismo es Alto.  Por lo anterior se requiere fortalecer los controles de prevención y crear controles de Mitigación.
</t>
    </r>
    <r>
      <rPr>
        <b/>
        <sz val="10"/>
        <rFont val="Palatino Linotype"/>
        <family val="1"/>
      </rPr>
      <t>EVALUACIÓN II LÍNEA DE DEFENSA:</t>
    </r>
    <r>
      <rPr>
        <sz val="10"/>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linea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</si>
</sst>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yyyy\-mm\-dd"/>
  </numFmts>
  <fonts count="43">
    <font>
      <sz val="11"/>
      <color theme="1"/>
      <name val="Calibri"/>
      <family val="2"/>
      <scheme val="minor"/>
    </font>
    <font>
      <sz val="11"/>
      <name val="Palatino Linotype"/>
      <family val="1"/>
    </font>
    <font>
      <b/>
      <sz val="11"/>
      <name val="Palatino Linotype"/>
      <family val="1"/>
    </font>
    <font>
      <sz val="12"/>
      <color rgb="FF000000"/>
      <name val="Calibri"/>
      <family val="2"/>
    </font>
    <font>
      <sz val="9"/>
      <color rgb="FF000000"/>
      <name val="Palatino Linotype"/>
      <family val="1"/>
    </font>
    <font>
      <sz val="10"/>
      <name val="Palatino Linotype"/>
      <family val="1"/>
    </font>
    <font>
      <sz val="11"/>
      <color rgb="FF000000"/>
      <name val="Calibri"/>
      <family val="2"/>
    </font>
    <font>
      <b/>
      <sz val="11"/>
      <color rgb="FF000000"/>
      <name val="Calibri"/>
      <family val="2"/>
    </font>
    <font>
      <sz val="11"/>
      <name val="Calibri"/>
      <family val="2"/>
    </font>
    <font>
      <b/>
      <sz val="11"/>
      <color rgb="FF7B7B7B"/>
      <name val="Open Sans"/>
      <family val="2"/>
    </font>
    <font>
      <b/>
      <sz val="11"/>
      <name val="Calibri"/>
      <family val="2"/>
    </font>
    <font>
      <b/>
      <sz val="11"/>
      <color rgb="FFFFFFFF"/>
      <name val="Calibri"/>
      <family val="2"/>
    </font>
    <font>
      <b/>
      <sz val="11"/>
      <color rgb="FF1E4E79"/>
      <name val="Calibri (Cuerpo)_x0000_"/>
    </font>
    <font>
      <b/>
      <sz val="11"/>
      <color rgb="FF7F6000"/>
      <name val="Calibri (Cuerpo)_x0000_"/>
    </font>
    <font>
      <sz val="14"/>
      <color rgb="FF000000"/>
      <name val="Calibri"/>
      <family val="2"/>
    </font>
    <font>
      <b/>
      <sz val="14"/>
      <color rgb="FF000000"/>
      <name val="Calibri"/>
      <family val="2"/>
    </font>
    <font>
      <sz val="12"/>
      <name val="Calibri"/>
      <family val="2"/>
    </font>
    <font>
      <b/>
      <sz val="14"/>
      <color rgb="FFFFFFFF"/>
      <name val="Calibri"/>
      <family val="2"/>
    </font>
    <font>
      <sz val="10"/>
      <name val="Calibri"/>
      <family val="2"/>
      <scheme val="minor"/>
    </font>
    <font>
      <b/>
      <sz val="9"/>
      <color indexed="81"/>
      <name val="Tahoma"/>
      <family val="2"/>
    </font>
    <font>
      <sz val="9"/>
      <color indexed="81"/>
      <name val="Tahoma"/>
      <family val="2"/>
    </font>
    <font>
      <b/>
      <sz val="10"/>
      <name val="Palatino Linotype"/>
      <family val="1"/>
    </font>
    <font>
      <sz val="10"/>
      <color rgb="FF000000"/>
      <name val="Calibri"/>
      <family val="2"/>
    </font>
    <font>
      <b/>
      <sz val="10"/>
      <color rgb="FF000000"/>
      <name val="Calibri"/>
      <family val="2"/>
    </font>
    <font>
      <sz val="10"/>
      <name val="Calibri"/>
      <family val="2"/>
    </font>
    <font>
      <i/>
      <sz val="10"/>
      <color rgb="FF000000"/>
      <name val="Calibri"/>
      <family val="2"/>
    </font>
    <font>
      <b/>
      <sz val="10"/>
      <color rgb="FF000000"/>
      <name val="Arial"/>
      <family val="2"/>
    </font>
    <font>
      <b/>
      <sz val="10"/>
      <name val="Calibri"/>
      <family val="2"/>
      <scheme val="minor"/>
    </font>
    <font>
      <sz val="11"/>
      <name val="Calibri"/>
      <family val="2"/>
      <scheme val="minor"/>
    </font>
    <font>
      <b/>
      <sz val="16"/>
      <name val="Palatino Linotype"/>
      <family val="1"/>
    </font>
    <font>
      <sz val="16"/>
      <name val="Palatino Linotype"/>
      <family val="1"/>
    </font>
    <font>
      <b/>
      <sz val="9"/>
      <name val="Palatino Linotype"/>
      <family val="1"/>
    </font>
    <font>
      <b/>
      <i/>
      <sz val="10"/>
      <name val="Palatino Linotype"/>
      <family val="1"/>
    </font>
    <font>
      <sz val="11"/>
      <name val="Calibri (Cuerpo)"/>
    </font>
    <font>
      <b/>
      <sz val="8"/>
      <name val="Palatino Linotype"/>
      <family val="1"/>
    </font>
    <font>
      <sz val="10"/>
      <color rgb="FF000000"/>
      <name val="Palatino Linotype"/>
      <family val="1"/>
    </font>
    <font>
      <sz val="11"/>
      <color theme="1"/>
      <name val="Palatino Linotype"/>
      <family val="1"/>
    </font>
    <font>
      <sz val="10"/>
      <color theme="1"/>
      <name val="Palatino Linotype"/>
      <family val="1"/>
    </font>
    <font>
      <i/>
      <sz val="10"/>
      <name val="Palatino Linotype"/>
      <family val="1"/>
    </font>
    <font>
      <sz val="11"/>
      <color rgb="FF000000"/>
      <name val="Palatino Linotype"/>
      <family val="1"/>
    </font>
    <font>
      <sz val="10"/>
      <color rgb="FFFF0000"/>
      <name val="Palatino Linotype"/>
      <family val="1"/>
    </font>
    <font>
      <b/>
      <sz val="10"/>
      <color theme="1"/>
      <name val="Palatino Linotype"/>
      <family val="1"/>
    </font>
    <font>
      <i/>
      <u/>
      <sz val="10"/>
      <name val="Palatino Linotype"/>
      <family val="1"/>
    </font>
  </fonts>
  <fills count="46">
    <fill>
      <patternFill patternType="none"/>
    </fill>
    <fill>
      <patternFill patternType="gray125"/>
    </fill>
    <fill>
      <patternFill patternType="solid">
        <fgColor theme="0"/>
        <bgColor indexed="64"/>
      </patternFill>
    </fill>
    <fill>
      <patternFill patternType="solid">
        <fgColor theme="0"/>
        <bgColor rgb="FFB4C6E7"/>
      </patternFill>
    </fill>
    <fill>
      <patternFill patternType="solid">
        <fgColor theme="0"/>
        <bgColor rgb="FFFFFFFF"/>
      </patternFill>
    </fill>
    <fill>
      <patternFill patternType="solid">
        <fgColor rgb="FFFFFFFF"/>
        <bgColor rgb="FFFFFFFF"/>
      </patternFill>
    </fill>
    <fill>
      <patternFill patternType="solid">
        <fgColor rgb="FFFFFF00"/>
        <bgColor indexed="64"/>
      </patternFill>
    </fill>
    <fill>
      <patternFill patternType="solid">
        <fgColor theme="0"/>
        <bgColor rgb="FFFEF2CB"/>
      </patternFill>
    </fill>
    <fill>
      <patternFill patternType="solid">
        <fgColor rgb="FFFFFBEC"/>
        <bgColor rgb="FF000000"/>
      </patternFill>
    </fill>
    <fill>
      <patternFill patternType="solid">
        <fgColor theme="3"/>
        <bgColor indexed="64"/>
      </patternFill>
    </fill>
    <fill>
      <patternFill patternType="solid">
        <fgColor theme="3"/>
        <bgColor rgb="FFBDCBD5"/>
      </patternFill>
    </fill>
    <fill>
      <patternFill patternType="solid">
        <fgColor rgb="FFFFFFFF"/>
        <bgColor rgb="FF000000"/>
      </patternFill>
    </fill>
    <fill>
      <patternFill patternType="solid">
        <fgColor rgb="FFFBE4D5"/>
        <bgColor rgb="FFFBE4D5"/>
      </patternFill>
    </fill>
    <fill>
      <patternFill patternType="solid">
        <fgColor rgb="FFFFFBEC"/>
        <bgColor rgb="FFFFFBEC"/>
      </patternFill>
    </fill>
    <fill>
      <patternFill patternType="solid">
        <fgColor rgb="FFECECEC"/>
        <bgColor rgb="FFECECEC"/>
      </patternFill>
    </fill>
    <fill>
      <patternFill patternType="solid">
        <fgColor rgb="FFE2EFD9"/>
        <bgColor rgb="FFE2EFD9"/>
      </patternFill>
    </fill>
    <fill>
      <patternFill patternType="solid">
        <fgColor rgb="FFDEEAF6"/>
        <bgColor rgb="FFDEEAF6"/>
      </patternFill>
    </fill>
    <fill>
      <patternFill patternType="solid">
        <fgColor rgb="FFBF9000"/>
        <bgColor rgb="FFBF9000"/>
      </patternFill>
    </fill>
    <fill>
      <patternFill patternType="solid">
        <fgColor rgb="FFF2F2F2"/>
        <bgColor rgb="FFF2F2F2"/>
      </patternFill>
    </fill>
    <fill>
      <patternFill patternType="solid">
        <fgColor rgb="FFC55A11"/>
        <bgColor rgb="FFC55A11"/>
      </patternFill>
    </fill>
    <fill>
      <patternFill patternType="solid">
        <fgColor rgb="FF00B050"/>
        <bgColor rgb="FF00B050"/>
      </patternFill>
    </fill>
    <fill>
      <patternFill patternType="solid">
        <fgColor rgb="FFC5E0B3"/>
        <bgColor rgb="FFC5E0B3"/>
      </patternFill>
    </fill>
    <fill>
      <patternFill patternType="solid">
        <fgColor rgb="FFFFE598"/>
        <bgColor rgb="FFFFE598"/>
      </patternFill>
    </fill>
    <fill>
      <patternFill patternType="solid">
        <fgColor rgb="FFD9D9D9"/>
        <bgColor rgb="FFD9D9D9"/>
      </patternFill>
    </fill>
    <fill>
      <patternFill patternType="solid">
        <fgColor rgb="FFD8D8D8"/>
        <bgColor rgb="FFD8D8D8"/>
      </patternFill>
    </fill>
    <fill>
      <patternFill patternType="solid">
        <fgColor rgb="FF222A35"/>
        <bgColor rgb="FF222A35"/>
      </patternFill>
    </fill>
    <fill>
      <patternFill patternType="solid">
        <fgColor rgb="FFFFC000"/>
        <bgColor rgb="FFFFC000"/>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theme="0"/>
        <bgColor rgb="FF000000"/>
      </patternFill>
    </fill>
    <fill>
      <patternFill patternType="solid">
        <fgColor rgb="FFFFFFFF"/>
        <bgColor indexed="64"/>
      </patternFill>
    </fill>
    <fill>
      <patternFill patternType="solid">
        <fgColor theme="2" tint="-0.249977111117893"/>
        <bgColor indexed="64"/>
      </patternFill>
    </fill>
    <fill>
      <patternFill patternType="solid">
        <fgColor theme="3"/>
        <bgColor rgb="FFFF0000"/>
      </patternFill>
    </fill>
    <fill>
      <patternFill patternType="solid">
        <fgColor theme="3"/>
        <bgColor rgb="FFC55A11"/>
      </patternFill>
    </fill>
    <fill>
      <patternFill patternType="solid">
        <fgColor theme="3"/>
        <bgColor rgb="FF00B050"/>
      </patternFill>
    </fill>
    <fill>
      <patternFill patternType="solid">
        <fgColor theme="3" tint="0.79998168889431442"/>
        <bgColor indexed="64"/>
      </patternFill>
    </fill>
    <fill>
      <patternFill patternType="solid">
        <fgColor theme="3" tint="0.79998168889431442"/>
        <bgColor rgb="FFECECEC"/>
      </patternFill>
    </fill>
    <fill>
      <patternFill patternType="solid">
        <fgColor theme="3" tint="0.79998168889431442"/>
        <bgColor rgb="FFBDCBD5"/>
      </patternFill>
    </fill>
    <fill>
      <patternFill patternType="solid">
        <fgColor theme="3" tint="0.79998168889431442"/>
        <bgColor rgb="FF133D65"/>
      </patternFill>
    </fill>
    <fill>
      <patternFill patternType="solid">
        <fgColor theme="3" tint="0.79998168889431442"/>
        <bgColor rgb="FFF7CAAC"/>
      </patternFill>
    </fill>
    <fill>
      <patternFill patternType="solid">
        <fgColor theme="3" tint="0.59999389629810485"/>
        <bgColor rgb="FFECECEC"/>
      </patternFill>
    </fill>
    <fill>
      <patternFill patternType="solid">
        <fgColor theme="3" tint="0.59999389629810485"/>
        <bgColor rgb="FFBDCBD5"/>
      </patternFill>
    </fill>
    <fill>
      <patternFill patternType="solid">
        <fgColor theme="3" tint="0.59999389629810485"/>
        <bgColor rgb="FFF7CAAC"/>
      </patternFill>
    </fill>
    <fill>
      <patternFill patternType="solid">
        <fgColor theme="9" tint="0.79998168889431442"/>
        <bgColor indexed="64"/>
      </patternFill>
    </fill>
    <fill>
      <patternFill patternType="solid">
        <fgColor theme="9" tint="0.79998168889431442"/>
        <bgColor rgb="FFFFFFFF"/>
      </patternFill>
    </fill>
  </fills>
  <borders count="7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rgb="FF000000"/>
      </left>
      <right/>
      <top style="thin">
        <color indexed="64"/>
      </top>
      <bottom/>
      <diagonal/>
    </border>
    <border>
      <left/>
      <right/>
      <top style="thin">
        <color rgb="FF000000"/>
      </top>
      <bottom/>
      <diagonal/>
    </border>
    <border>
      <left/>
      <right/>
      <top/>
      <bottom style="thin">
        <color indexed="64"/>
      </bottom>
      <diagonal/>
    </border>
    <border>
      <left/>
      <right/>
      <top style="medium">
        <color indexed="64"/>
      </top>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rgb="FF000000"/>
      </right>
      <top style="thin">
        <color rgb="FF000000"/>
      </top>
      <bottom style="thin">
        <color indexed="64"/>
      </bottom>
      <diagonal/>
    </border>
  </borders>
  <cellStyleXfs count="3">
    <xf numFmtId="0" fontId="0" fillId="0" borderId="0"/>
    <xf numFmtId="0" fontId="3" fillId="0" borderId="0"/>
    <xf numFmtId="0" fontId="3" fillId="0" borderId="0"/>
  </cellStyleXfs>
  <cellXfs count="620">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6" fillId="5" borderId="0" xfId="2" applyFont="1" applyFill="1"/>
    <xf numFmtId="0" fontId="6" fillId="0" borderId="0" xfId="2" applyFont="1"/>
    <xf numFmtId="0" fontId="7" fillId="0" borderId="0" xfId="2" applyFont="1" applyAlignment="1">
      <alignment vertical="center"/>
    </xf>
    <xf numFmtId="0" fontId="7" fillId="0" borderId="0" xfId="2" applyFont="1" applyAlignment="1">
      <alignment horizontal="center" vertical="center"/>
    </xf>
    <xf numFmtId="0" fontId="7" fillId="15" borderId="16" xfId="2" applyFont="1" applyFill="1" applyBorder="1" applyAlignment="1">
      <alignment horizontal="center" vertical="center" wrapText="1"/>
    </xf>
    <xf numFmtId="0" fontId="8" fillId="0" borderId="16" xfId="2" applyFont="1" applyBorder="1" applyAlignment="1">
      <alignment horizontal="left" vertical="center" wrapText="1"/>
    </xf>
    <xf numFmtId="0" fontId="10" fillId="0" borderId="16" xfId="2" applyFont="1" applyBorder="1" applyAlignment="1">
      <alignment horizontal="center" vertical="center" wrapText="1"/>
    </xf>
    <xf numFmtId="0" fontId="7" fillId="16" borderId="16" xfId="2" applyFont="1" applyFill="1" applyBorder="1" applyAlignment="1">
      <alignment horizontal="center" vertical="center" wrapText="1"/>
    </xf>
    <xf numFmtId="0" fontId="6" fillId="0" borderId="16" xfId="2" applyFont="1" applyBorder="1" applyAlignment="1">
      <alignment horizontal="left" vertical="center" wrapText="1"/>
    </xf>
    <xf numFmtId="0" fontId="6" fillId="0" borderId="16" xfId="2" applyFont="1" applyBorder="1" applyAlignment="1">
      <alignment horizontal="center" vertical="center" wrapText="1"/>
    </xf>
    <xf numFmtId="0" fontId="7" fillId="14" borderId="16" xfId="2" applyFont="1" applyFill="1" applyBorder="1" applyAlignment="1">
      <alignment horizontal="center" vertical="center" wrapText="1"/>
    </xf>
    <xf numFmtId="0" fontId="6" fillId="0" borderId="16" xfId="2" applyFont="1" applyBorder="1" applyAlignment="1">
      <alignment horizontal="left" vertical="center"/>
    </xf>
    <xf numFmtId="0" fontId="6" fillId="0" borderId="16" xfId="2" applyFont="1" applyBorder="1" applyAlignment="1">
      <alignment vertical="center" wrapText="1"/>
    </xf>
    <xf numFmtId="0" fontId="6" fillId="0" borderId="16" xfId="2" applyFont="1" applyBorder="1" applyAlignment="1">
      <alignment horizontal="center" vertical="center"/>
    </xf>
    <xf numFmtId="0" fontId="7" fillId="18" borderId="16" xfId="2" applyFont="1" applyFill="1" applyBorder="1" applyAlignment="1">
      <alignment horizontal="center" vertical="center" wrapText="1"/>
    </xf>
    <xf numFmtId="0" fontId="10" fillId="15" borderId="16" xfId="2" applyFont="1" applyFill="1" applyBorder="1" applyAlignment="1">
      <alignment horizontal="center" vertical="center" wrapText="1"/>
    </xf>
    <xf numFmtId="0" fontId="10" fillId="15" borderId="16" xfId="2" applyFont="1" applyFill="1" applyBorder="1" applyAlignment="1">
      <alignment vertical="center" wrapText="1"/>
    </xf>
    <xf numFmtId="0" fontId="6" fillId="16" borderId="16" xfId="2" applyFont="1" applyFill="1" applyBorder="1" applyAlignment="1">
      <alignment horizontal="center" vertical="center"/>
    </xf>
    <xf numFmtId="0" fontId="6" fillId="13" borderId="16" xfId="2" applyFont="1" applyFill="1" applyBorder="1" applyAlignment="1">
      <alignment horizontal="center" vertical="center"/>
    </xf>
    <xf numFmtId="0" fontId="6" fillId="0" borderId="16" xfId="2" applyFont="1" applyBorder="1" applyAlignment="1">
      <alignment wrapText="1"/>
    </xf>
    <xf numFmtId="14" fontId="6" fillId="5" borderId="16" xfId="2" applyNumberFormat="1" applyFont="1" applyFill="1" applyBorder="1" applyAlignment="1">
      <alignment horizontal="left" vertical="center" wrapText="1"/>
    </xf>
    <xf numFmtId="0" fontId="6" fillId="0" borderId="16" xfId="2" applyFont="1" applyBorder="1"/>
    <xf numFmtId="0" fontId="14" fillId="5" borderId="0" xfId="2" applyFont="1" applyFill="1"/>
    <xf numFmtId="0" fontId="3" fillId="0" borderId="0" xfId="2"/>
    <xf numFmtId="0" fontId="14" fillId="0" borderId="0" xfId="2" applyFont="1"/>
    <xf numFmtId="0" fontId="14" fillId="0" borderId="46" xfId="2" applyFont="1" applyBorder="1" applyAlignment="1">
      <alignment horizontal="center" vertical="center" wrapText="1"/>
    </xf>
    <xf numFmtId="0" fontId="15" fillId="12" borderId="42" xfId="2" applyFont="1" applyFill="1" applyBorder="1" applyAlignment="1">
      <alignment horizontal="center" vertical="center" wrapText="1"/>
    </xf>
    <xf numFmtId="0" fontId="15" fillId="12" borderId="41" xfId="2" applyFont="1" applyFill="1" applyBorder="1" applyAlignment="1">
      <alignment horizontal="center" vertical="center" wrapText="1"/>
    </xf>
    <xf numFmtId="0" fontId="15" fillId="23" borderId="45" xfId="2" applyFont="1" applyFill="1" applyBorder="1" applyAlignment="1">
      <alignment horizontal="left" vertical="center" wrapText="1"/>
    </xf>
    <xf numFmtId="0" fontId="14" fillId="18" borderId="45" xfId="2" applyFont="1" applyFill="1" applyBorder="1" applyAlignment="1">
      <alignment horizontal="left" vertical="center" wrapText="1"/>
    </xf>
    <xf numFmtId="0" fontId="14" fillId="18" borderId="46" xfId="2" applyFont="1" applyFill="1" applyBorder="1" applyAlignment="1">
      <alignment horizontal="center" vertical="center" wrapText="1"/>
    </xf>
    <xf numFmtId="0" fontId="15" fillId="23" borderId="45" xfId="2" applyFont="1" applyFill="1" applyBorder="1" applyAlignment="1">
      <alignment horizontal="center" vertical="center" wrapText="1"/>
    </xf>
    <xf numFmtId="0" fontId="15" fillId="23" borderId="46" xfId="2" applyFont="1" applyFill="1" applyBorder="1" applyAlignment="1">
      <alignment horizontal="center" vertical="center" wrapText="1"/>
    </xf>
    <xf numFmtId="0" fontId="14" fillId="0" borderId="45" xfId="2" applyFont="1" applyBorder="1" applyAlignment="1">
      <alignment horizontal="left" vertical="center" wrapText="1"/>
    </xf>
    <xf numFmtId="0" fontId="14" fillId="0" borderId="47" xfId="2" applyFont="1" applyBorder="1" applyAlignment="1">
      <alignment horizontal="center" vertical="center" wrapText="1"/>
    </xf>
    <xf numFmtId="0" fontId="14" fillId="26" borderId="41" xfId="2" applyFont="1" applyFill="1" applyBorder="1" applyAlignment="1">
      <alignment horizontal="center" vertical="center" wrapText="1"/>
    </xf>
    <xf numFmtId="0" fontId="14" fillId="27" borderId="41" xfId="2" applyFont="1" applyFill="1" applyBorder="1" applyAlignment="1">
      <alignment horizontal="center" vertical="center" wrapText="1"/>
    </xf>
    <xf numFmtId="0" fontId="14" fillId="28" borderId="46" xfId="2" applyFont="1" applyFill="1" applyBorder="1" applyAlignment="1">
      <alignment horizontal="center" vertical="center" wrapText="1"/>
    </xf>
    <xf numFmtId="0" fontId="14" fillId="26" borderId="46" xfId="2" applyFont="1" applyFill="1" applyBorder="1" applyAlignment="1">
      <alignment horizontal="center" vertical="center" wrapText="1"/>
    </xf>
    <xf numFmtId="0" fontId="14" fillId="27" borderId="46" xfId="2" applyFont="1" applyFill="1" applyBorder="1" applyAlignment="1">
      <alignment horizontal="center" vertical="center" wrapText="1"/>
    </xf>
    <xf numFmtId="0" fontId="14" fillId="29" borderId="46" xfId="2" applyFont="1" applyFill="1" applyBorder="1" applyAlignment="1">
      <alignment horizontal="center" vertical="center" wrapText="1"/>
    </xf>
    <xf numFmtId="0" fontId="14" fillId="0" borderId="0" xfId="2" applyFont="1" applyAlignment="1">
      <alignment horizontal="center" vertical="center" wrapText="1"/>
    </xf>
    <xf numFmtId="0" fontId="6" fillId="0" borderId="0" xfId="2" applyFont="1"/>
    <xf numFmtId="0" fontId="1" fillId="0" borderId="0" xfId="0" applyFont="1" applyProtection="1">
      <protection locked="0"/>
    </xf>
    <xf numFmtId="0" fontId="1" fillId="0" borderId="0" xfId="0" applyFont="1" applyAlignment="1" applyProtection="1">
      <alignment vertical="center"/>
      <protection locked="0"/>
    </xf>
    <xf numFmtId="0" fontId="18" fillId="30" borderId="25" xfId="0" applyFont="1" applyFill="1" applyBorder="1" applyAlignment="1" applyProtection="1">
      <alignment vertical="center" wrapText="1"/>
      <protection locked="0"/>
    </xf>
    <xf numFmtId="0" fontId="1" fillId="0" borderId="0" xfId="0" applyFont="1" applyAlignment="1" applyProtection="1">
      <alignment wrapText="1"/>
      <protection locked="0"/>
    </xf>
    <xf numFmtId="0" fontId="22" fillId="5" borderId="0" xfId="2" applyFont="1" applyFill="1"/>
    <xf numFmtId="0" fontId="22" fillId="0" borderId="0" xfId="2" applyFont="1"/>
    <xf numFmtId="0" fontId="25" fillId="23" borderId="42" xfId="2" applyFont="1" applyFill="1" applyBorder="1" applyAlignment="1">
      <alignment horizontal="center" vertical="center" wrapText="1"/>
    </xf>
    <xf numFmtId="0" fontId="25" fillId="23" borderId="41" xfId="2" applyFont="1" applyFill="1" applyBorder="1" applyAlignment="1">
      <alignment horizontal="center" vertical="center" wrapText="1"/>
    </xf>
    <xf numFmtId="0" fontId="25" fillId="23" borderId="44" xfId="2" applyFont="1" applyFill="1" applyBorder="1" applyAlignment="1">
      <alignment horizontal="center" vertical="center" wrapText="1"/>
    </xf>
    <xf numFmtId="0" fontId="22" fillId="0" borderId="45" xfId="2" applyFont="1" applyBorder="1" applyAlignment="1">
      <alignment horizontal="center" vertical="center" wrapText="1"/>
    </xf>
    <xf numFmtId="0" fontId="22" fillId="0" borderId="46" xfId="2" applyFont="1" applyBorder="1" applyAlignment="1">
      <alignment horizontal="center" vertical="center" wrapText="1"/>
    </xf>
    <xf numFmtId="0" fontId="22" fillId="0" borderId="46" xfId="2" applyFont="1" applyBorder="1" applyAlignment="1">
      <alignment horizontal="left" vertical="center" wrapText="1"/>
    </xf>
    <xf numFmtId="0" fontId="25" fillId="23" borderId="46" xfId="2" applyFont="1" applyFill="1" applyBorder="1" applyAlignment="1">
      <alignment horizontal="center" vertical="center" wrapText="1"/>
    </xf>
    <xf numFmtId="0" fontId="22" fillId="23" borderId="46" xfId="2" applyFont="1" applyFill="1" applyBorder="1" applyAlignment="1">
      <alignment horizontal="center" vertical="center" wrapText="1"/>
    </xf>
    <xf numFmtId="0" fontId="22" fillId="0" borderId="47" xfId="2" applyFont="1" applyBorder="1" applyAlignment="1">
      <alignment horizontal="left" vertical="center" wrapText="1"/>
    </xf>
    <xf numFmtId="0" fontId="22" fillId="0" borderId="46" xfId="2" applyFont="1" applyBorder="1" applyAlignment="1">
      <alignment vertical="top" wrapText="1"/>
    </xf>
    <xf numFmtId="0" fontId="22" fillId="0" borderId="44" xfId="2" applyFont="1" applyBorder="1" applyAlignment="1">
      <alignment horizontal="left" vertical="center" wrapText="1"/>
    </xf>
    <xf numFmtId="0" fontId="22" fillId="0" borderId="42" xfId="2" applyFont="1" applyBorder="1" applyAlignment="1">
      <alignment horizontal="left" vertical="center" wrapText="1"/>
    </xf>
    <xf numFmtId="0" fontId="22" fillId="0" borderId="47" xfId="2" applyFont="1" applyBorder="1" applyAlignment="1">
      <alignment vertical="top" wrapText="1"/>
    </xf>
    <xf numFmtId="0" fontId="22" fillId="32" borderId="45" xfId="2" applyFont="1" applyFill="1" applyBorder="1" applyAlignment="1">
      <alignment horizontal="center" vertical="center" wrapText="1"/>
    </xf>
    <xf numFmtId="0" fontId="22" fillId="32" borderId="46" xfId="2" applyFont="1" applyFill="1" applyBorder="1" applyAlignment="1">
      <alignment horizontal="center" vertical="center" wrapText="1"/>
    </xf>
    <xf numFmtId="0" fontId="22" fillId="32" borderId="46" xfId="2" applyFont="1" applyFill="1" applyBorder="1" applyAlignment="1">
      <alignment horizontal="left" vertical="center" wrapText="1"/>
    </xf>
    <xf numFmtId="0" fontId="22" fillId="6" borderId="47" xfId="2" applyFont="1" applyFill="1" applyBorder="1" applyAlignment="1">
      <alignment horizontal="left" vertical="center" wrapText="1"/>
    </xf>
    <xf numFmtId="0" fontId="1" fillId="0" borderId="0" xfId="0" applyFont="1" applyFill="1" applyProtection="1">
      <protection locked="0"/>
    </xf>
    <xf numFmtId="0" fontId="5" fillId="0" borderId="53" xfId="0" applyFont="1" applyFill="1" applyBorder="1" applyAlignment="1" applyProtection="1">
      <alignment horizontal="justify" vertical="center" wrapText="1"/>
      <protection locked="0"/>
    </xf>
    <xf numFmtId="0" fontId="5" fillId="0" borderId="60" xfId="0" applyFont="1" applyFill="1" applyBorder="1" applyAlignment="1" applyProtection="1">
      <alignment horizontal="justify" vertical="center" wrapText="1"/>
      <protection locked="0"/>
    </xf>
    <xf numFmtId="0" fontId="5" fillId="0" borderId="54" xfId="0" applyFont="1" applyFill="1" applyBorder="1" applyAlignment="1" applyProtection="1">
      <alignment horizontal="center" vertical="center"/>
      <protection locked="0"/>
    </xf>
    <xf numFmtId="0" fontId="5" fillId="0" borderId="54" xfId="0" applyFont="1" applyFill="1" applyBorder="1" applyAlignment="1" applyProtection="1">
      <alignment horizontal="justify" vertical="center" wrapText="1"/>
      <protection locked="0"/>
    </xf>
    <xf numFmtId="0" fontId="5" fillId="0" borderId="54" xfId="0" applyFont="1" applyFill="1" applyBorder="1" applyAlignment="1" applyProtection="1">
      <alignment vertical="center" wrapText="1"/>
      <protection locked="0"/>
    </xf>
    <xf numFmtId="0" fontId="5" fillId="0" borderId="54"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justify" vertical="center" wrapText="1"/>
      <protection locked="0"/>
    </xf>
    <xf numFmtId="0" fontId="5" fillId="0" borderId="54" xfId="0" applyFont="1" applyFill="1" applyBorder="1" applyAlignment="1" applyProtection="1">
      <alignment horizontal="justify" wrapText="1"/>
      <protection locked="0"/>
    </xf>
    <xf numFmtId="0" fontId="1" fillId="0" borderId="0" xfId="0" applyFont="1" applyFill="1" applyAlignment="1" applyProtection="1">
      <alignment vertical="center"/>
      <protection locked="0"/>
    </xf>
    <xf numFmtId="0" fontId="18" fillId="0" borderId="25" xfId="0" applyFont="1" applyFill="1" applyBorder="1" applyAlignment="1" applyProtection="1">
      <alignment vertical="center" wrapText="1"/>
      <protection locked="0"/>
    </xf>
    <xf numFmtId="0" fontId="5" fillId="0" borderId="55"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0" fontId="2" fillId="36" borderId="12" xfId="0" applyFont="1" applyFill="1" applyBorder="1" applyAlignment="1" applyProtection="1">
      <alignment horizontal="center" vertical="center"/>
    </xf>
    <xf numFmtId="0" fontId="2" fillId="41" borderId="13" xfId="0" applyFont="1" applyFill="1" applyBorder="1" applyAlignment="1" applyProtection="1">
      <alignment horizontal="center" vertical="center" wrapText="1"/>
    </xf>
    <xf numFmtId="0" fontId="2" fillId="37" borderId="13" xfId="0" applyFont="1" applyFill="1" applyBorder="1" applyAlignment="1" applyProtection="1">
      <alignment horizontal="center" vertical="center" wrapText="1"/>
    </xf>
    <xf numFmtId="0" fontId="2" fillId="42" borderId="13" xfId="0" applyFont="1" applyFill="1" applyBorder="1" applyAlignment="1" applyProtection="1">
      <alignment horizontal="center" vertical="center" wrapText="1"/>
    </xf>
    <xf numFmtId="0" fontId="2" fillId="39" borderId="2" xfId="0" applyFont="1" applyFill="1" applyBorder="1" applyAlignment="1" applyProtection="1">
      <alignment horizontal="center" vertical="center" textRotation="90" wrapText="1"/>
    </xf>
    <xf numFmtId="0" fontId="2" fillId="42" borderId="2" xfId="0" applyFont="1" applyFill="1" applyBorder="1" applyAlignment="1" applyProtection="1">
      <alignment horizontal="center" vertical="center" wrapText="1"/>
    </xf>
    <xf numFmtId="0" fontId="2" fillId="43" borderId="2" xfId="0" applyFont="1" applyFill="1" applyBorder="1" applyAlignment="1" applyProtection="1">
      <alignment horizontal="center" vertical="center" textRotation="90" wrapText="1"/>
    </xf>
    <xf numFmtId="0" fontId="2" fillId="40" borderId="2" xfId="0" applyFont="1" applyFill="1" applyBorder="1" applyAlignment="1" applyProtection="1">
      <alignment horizontal="center" vertical="center" textRotation="90" wrapText="1"/>
    </xf>
    <xf numFmtId="0" fontId="2" fillId="38" borderId="13" xfId="0" applyFont="1" applyFill="1" applyBorder="1" applyAlignment="1" applyProtection="1">
      <alignment horizontal="center" vertical="center" wrapText="1"/>
    </xf>
    <xf numFmtId="0" fontId="2" fillId="42" borderId="7" xfId="0" applyFont="1" applyFill="1" applyBorder="1" applyAlignment="1" applyProtection="1">
      <alignment horizontal="center" vertical="center" wrapText="1"/>
    </xf>
    <xf numFmtId="0" fontId="2" fillId="38" borderId="3" xfId="0" applyFont="1" applyFill="1" applyBorder="1" applyAlignment="1" applyProtection="1">
      <alignment horizontal="center" vertical="center" wrapText="1"/>
    </xf>
    <xf numFmtId="0" fontId="2" fillId="41" borderId="4"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 fillId="38" borderId="4" xfId="0" applyFont="1" applyFill="1" applyBorder="1" applyAlignment="1" applyProtection="1">
      <alignment horizontal="center" vertical="center" wrapText="1"/>
      <protection locked="0"/>
    </xf>
    <xf numFmtId="0" fontId="5" fillId="0" borderId="0" xfId="0" applyFont="1" applyProtection="1"/>
    <xf numFmtId="0" fontId="5" fillId="0" borderId="16" xfId="0" applyFont="1" applyBorder="1" applyAlignment="1" applyProtection="1">
      <alignment vertical="center" wrapText="1"/>
      <protection locked="0"/>
    </xf>
    <xf numFmtId="0" fontId="5" fillId="0" borderId="16" xfId="0" applyFont="1" applyBorder="1" applyAlignment="1" applyProtection="1">
      <alignment horizontal="left" vertical="center" wrapText="1"/>
      <protection locked="0"/>
    </xf>
    <xf numFmtId="0" fontId="5" fillId="0" borderId="0" xfId="0" applyFont="1" applyProtection="1">
      <protection locked="0"/>
    </xf>
    <xf numFmtId="0" fontId="5" fillId="0" borderId="16" xfId="0" applyFont="1" applyFill="1" applyBorder="1" applyAlignment="1" applyProtection="1">
      <alignment vertical="center" wrapText="1"/>
      <protection locked="0"/>
    </xf>
    <xf numFmtId="0" fontId="5" fillId="0" borderId="0" xfId="0" applyFont="1" applyFill="1" applyProtection="1">
      <protection locked="0"/>
    </xf>
    <xf numFmtId="0" fontId="5" fillId="0" borderId="57" xfId="0" applyFont="1" applyFill="1" applyBorder="1" applyProtection="1">
      <protection locked="0"/>
    </xf>
    <xf numFmtId="0" fontId="5" fillId="0" borderId="16" xfId="0" applyFont="1" applyFill="1" applyBorder="1" applyAlignment="1" applyProtection="1">
      <alignment vertical="center"/>
      <protection locked="0"/>
    </xf>
    <xf numFmtId="166" fontId="5" fillId="0" borderId="3" xfId="0" applyNumberFormat="1" applyFont="1" applyBorder="1" applyAlignment="1" applyProtection="1">
      <alignment horizontal="center" vertical="center" wrapText="1"/>
    </xf>
    <xf numFmtId="0" fontId="5" fillId="0" borderId="16"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165" fontId="5" fillId="0" borderId="3" xfId="0" applyNumberFormat="1" applyFont="1" applyBorder="1" applyAlignment="1" applyProtection="1">
      <alignment horizontal="center" vertical="center" wrapText="1"/>
    </xf>
    <xf numFmtId="0" fontId="5" fillId="2" borderId="0" xfId="0" applyFont="1" applyFill="1" applyProtection="1">
      <protection locked="0"/>
    </xf>
    <xf numFmtId="0" fontId="5" fillId="2" borderId="16" xfId="0" applyFont="1" applyFill="1" applyBorder="1" applyAlignment="1" applyProtection="1">
      <alignment vertical="center" wrapText="1"/>
      <protection locked="0"/>
    </xf>
    <xf numFmtId="0" fontId="5" fillId="2" borderId="16" xfId="0" applyFont="1" applyFill="1" applyBorder="1" applyAlignment="1" applyProtection="1">
      <alignment vertical="center"/>
      <protection locked="0"/>
    </xf>
    <xf numFmtId="165" fontId="5" fillId="4" borderId="3" xfId="0" applyNumberFormat="1" applyFont="1" applyFill="1" applyBorder="1" applyAlignment="1" applyProtection="1">
      <alignment horizontal="center" vertical="center" wrapText="1"/>
    </xf>
    <xf numFmtId="165" fontId="5" fillId="2" borderId="3" xfId="0" applyNumberFormat="1" applyFont="1" applyFill="1" applyBorder="1" applyAlignment="1" applyProtection="1">
      <alignment horizontal="center" vertical="center" wrapText="1"/>
    </xf>
    <xf numFmtId="166" fontId="5" fillId="2" borderId="14" xfId="0" applyNumberFormat="1" applyFont="1" applyFill="1" applyBorder="1" applyAlignment="1" applyProtection="1">
      <alignment horizontal="left" vertical="center" wrapText="1"/>
    </xf>
    <xf numFmtId="0" fontId="5" fillId="0" borderId="57" xfId="0" applyFont="1" applyFill="1" applyBorder="1" applyAlignment="1" applyProtection="1">
      <alignment wrapText="1"/>
      <protection locked="0"/>
    </xf>
    <xf numFmtId="9" fontId="5" fillId="0" borderId="3" xfId="0" applyNumberFormat="1" applyFont="1" applyBorder="1" applyAlignment="1" applyProtection="1">
      <alignment horizontal="left" vertical="center" wrapText="1"/>
    </xf>
    <xf numFmtId="0" fontId="5" fillId="0" borderId="0" xfId="0" applyFont="1" applyFill="1" applyAlignment="1" applyProtection="1">
      <alignment vertical="center" wrapText="1"/>
      <protection locked="0"/>
    </xf>
    <xf numFmtId="0" fontId="5" fillId="8" borderId="3" xfId="0" applyFont="1" applyFill="1" applyBorder="1" applyAlignment="1" applyProtection="1">
      <alignment vertical="center" wrapText="1"/>
    </xf>
    <xf numFmtId="0" fontId="5" fillId="31" borderId="3" xfId="0" applyFont="1" applyFill="1" applyBorder="1" applyAlignment="1" applyProtection="1">
      <alignment horizontal="left" vertical="center" wrapText="1"/>
    </xf>
    <xf numFmtId="0" fontId="5" fillId="7" borderId="3" xfId="0" applyFont="1" applyFill="1" applyBorder="1" applyAlignment="1" applyProtection="1">
      <alignment horizontal="center" vertical="center" wrapText="1"/>
    </xf>
    <xf numFmtId="166" fontId="5" fillId="4" borderId="3" xfId="0" applyNumberFormat="1" applyFont="1" applyFill="1" applyBorder="1" applyAlignment="1" applyProtection="1">
      <alignment horizontal="center" vertical="center" wrapText="1"/>
    </xf>
    <xf numFmtId="0" fontId="5" fillId="0" borderId="23" xfId="0" applyFont="1" applyFill="1" applyBorder="1" applyAlignment="1" applyProtection="1">
      <alignment vertical="center"/>
      <protection locked="0"/>
    </xf>
    <xf numFmtId="166" fontId="5" fillId="4" borderId="14" xfId="0" applyNumberFormat="1" applyFont="1" applyFill="1" applyBorder="1" applyAlignment="1" applyProtection="1">
      <alignment horizontal="left" vertical="center" wrapText="1"/>
    </xf>
    <xf numFmtId="0" fontId="5" fillId="0" borderId="17" xfId="0" applyFont="1" applyFill="1" applyBorder="1" applyAlignment="1" applyProtection="1">
      <alignment vertical="center" wrapText="1"/>
      <protection locked="0"/>
    </xf>
    <xf numFmtId="0" fontId="5" fillId="0" borderId="57" xfId="0" applyFont="1" applyFill="1" applyBorder="1" applyAlignment="1" applyProtection="1">
      <alignment horizontal="justify"/>
      <protection locked="0"/>
    </xf>
    <xf numFmtId="0" fontId="5" fillId="0" borderId="21" xfId="0" applyFont="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center" vertical="center"/>
      <protection locked="0"/>
    </xf>
    <xf numFmtId="0" fontId="18" fillId="0" borderId="3" xfId="0" applyFont="1" applyBorder="1" applyAlignment="1" applyProtection="1">
      <alignment vertical="center" wrapText="1"/>
    </xf>
    <xf numFmtId="0" fontId="5" fillId="0" borderId="0" xfId="0" applyFont="1" applyAlignment="1" applyProtection="1">
      <alignment wrapText="1"/>
      <protection locked="0"/>
    </xf>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166" fontId="5" fillId="4" borderId="3" xfId="0" applyNumberFormat="1" applyFont="1" applyFill="1" applyBorder="1" applyAlignment="1" applyProtection="1">
      <alignment horizontal="left" vertical="center" wrapText="1"/>
    </xf>
    <xf numFmtId="0" fontId="5" fillId="0" borderId="57" xfId="0" applyFont="1" applyFill="1" applyBorder="1" applyAlignment="1" applyProtection="1">
      <alignment horizontal="justify" vertical="center"/>
      <protection locked="0"/>
    </xf>
    <xf numFmtId="9" fontId="5" fillId="2" borderId="3" xfId="0" applyNumberFormat="1" applyFont="1" applyFill="1" applyBorder="1" applyAlignment="1" applyProtection="1">
      <alignment horizontal="left" vertical="center" wrapText="1"/>
    </xf>
    <xf numFmtId="0" fontId="5" fillId="0" borderId="3" xfId="0" applyFont="1" applyBorder="1" applyProtection="1"/>
    <xf numFmtId="49" fontId="5" fillId="0" borderId="3" xfId="0" applyNumberFormat="1" applyFont="1" applyBorder="1" applyAlignment="1" applyProtection="1">
      <alignment horizontal="left" vertical="center" wrapText="1"/>
    </xf>
    <xf numFmtId="0" fontId="5" fillId="0" borderId="3" xfId="0" applyFont="1" applyFill="1" applyBorder="1" applyAlignment="1" applyProtection="1">
      <alignment horizontal="left" vertical="center" wrapText="1"/>
      <protection locked="0"/>
    </xf>
    <xf numFmtId="0" fontId="5" fillId="0" borderId="30" xfId="0" applyFont="1" applyBorder="1" applyAlignment="1" applyProtection="1">
      <alignment horizontal="center" vertical="center" wrapText="1"/>
    </xf>
    <xf numFmtId="0" fontId="5" fillId="0" borderId="16" xfId="0" applyFont="1" applyBorder="1" applyProtection="1"/>
    <xf numFmtId="0" fontId="5" fillId="0" borderId="56" xfId="0" applyFont="1" applyFill="1" applyBorder="1" applyProtection="1">
      <protection locked="0"/>
    </xf>
    <xf numFmtId="0" fontId="5" fillId="0" borderId="61" xfId="0" applyFont="1" applyFill="1" applyBorder="1" applyProtection="1">
      <protection locked="0"/>
    </xf>
    <xf numFmtId="166" fontId="5" fillId="5" borderId="14" xfId="0" applyNumberFormat="1" applyFont="1" applyFill="1" applyBorder="1" applyAlignment="1" applyProtection="1">
      <alignment horizontal="left" vertical="center" wrapText="1"/>
    </xf>
    <xf numFmtId="0" fontId="5" fillId="0" borderId="3" xfId="0" applyFont="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protection locked="0"/>
    </xf>
    <xf numFmtId="0" fontId="5" fillId="0" borderId="21" xfId="0" applyFont="1" applyBorder="1" applyAlignment="1" applyProtection="1">
      <alignment vertical="center"/>
      <protection locked="0"/>
    </xf>
    <xf numFmtId="0" fontId="5" fillId="0" borderId="21" xfId="0" applyFont="1" applyFill="1" applyBorder="1" applyAlignment="1" applyProtection="1">
      <alignment vertical="center"/>
      <protection locked="0"/>
    </xf>
    <xf numFmtId="0" fontId="18" fillId="0" borderId="16" xfId="0" applyFont="1" applyBorder="1" applyAlignment="1" applyProtection="1">
      <alignment vertical="center" wrapText="1"/>
      <protection locked="0"/>
    </xf>
    <xf numFmtId="0" fontId="18" fillId="0" borderId="16" xfId="0" applyFont="1" applyBorder="1" applyAlignment="1" applyProtection="1">
      <alignment vertical="center"/>
      <protection locked="0"/>
    </xf>
    <xf numFmtId="0" fontId="18" fillId="0" borderId="16" xfId="0" applyFont="1" applyFill="1" applyBorder="1" applyAlignment="1" applyProtection="1">
      <alignment vertical="center" wrapText="1"/>
      <protection locked="0"/>
    </xf>
    <xf numFmtId="0" fontId="18" fillId="0" borderId="16" xfId="0" applyFont="1" applyFill="1" applyBorder="1" applyAlignment="1" applyProtection="1">
      <alignment vertical="center"/>
      <protection locked="0"/>
    </xf>
    <xf numFmtId="0" fontId="18" fillId="2" borderId="16" xfId="0" applyFont="1" applyFill="1" applyBorder="1" applyAlignment="1" applyProtection="1">
      <alignment vertical="center" wrapText="1"/>
      <protection locked="0"/>
    </xf>
    <xf numFmtId="0" fontId="18" fillId="30" borderId="21" xfId="0" applyFont="1" applyFill="1" applyBorder="1" applyAlignment="1" applyProtection="1">
      <alignment vertical="center" wrapText="1"/>
      <protection locked="0"/>
    </xf>
    <xf numFmtId="0" fontId="18" fillId="0" borderId="21" xfId="0" applyFont="1" applyFill="1" applyBorder="1" applyAlignment="1" applyProtection="1">
      <alignment vertical="center" wrapText="1"/>
      <protection locked="0"/>
    </xf>
    <xf numFmtId="0" fontId="18" fillId="0" borderId="16"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center" vertical="center" wrapText="1"/>
      <protection locked="0"/>
    </xf>
    <xf numFmtId="0" fontId="18" fillId="2" borderId="16" xfId="0" applyFont="1" applyFill="1" applyBorder="1" applyAlignment="1" applyProtection="1">
      <alignment vertical="center"/>
      <protection locked="0"/>
    </xf>
    <xf numFmtId="0" fontId="5" fillId="0" borderId="3" xfId="0" applyFont="1" applyFill="1" applyBorder="1" applyAlignment="1" applyProtection="1">
      <alignment vertical="center" wrapText="1"/>
      <protection locked="0"/>
    </xf>
    <xf numFmtId="166" fontId="5" fillId="5" borderId="3" xfId="0" applyNumberFormat="1" applyFont="1" applyFill="1" applyBorder="1" applyAlignment="1" applyProtection="1">
      <alignment horizontal="left" vertical="center" wrapText="1"/>
    </xf>
    <xf numFmtId="0" fontId="5" fillId="0" borderId="58" xfId="0" applyFont="1" applyFill="1" applyBorder="1" applyProtection="1">
      <protection locked="0"/>
    </xf>
    <xf numFmtId="0" fontId="2" fillId="38"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3" xfId="0" applyFont="1" applyBorder="1" applyProtection="1">
      <protection locked="0"/>
    </xf>
    <xf numFmtId="0" fontId="5"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5"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5" fillId="0" borderId="0" xfId="0" applyFont="1" applyAlignment="1" applyProtection="1">
      <alignment horizontal="center" vertical="center" textRotation="90"/>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textRotation="90"/>
      <protection locked="0"/>
    </xf>
    <xf numFmtId="0" fontId="18" fillId="0" borderId="3" xfId="0" applyFont="1" applyBorder="1" applyAlignment="1" applyProtection="1">
      <alignment horizontal="left" vertical="center"/>
    </xf>
    <xf numFmtId="0" fontId="5" fillId="0" borderId="14" xfId="0" applyFont="1" applyBorder="1" applyAlignment="1" applyProtection="1">
      <alignment wrapText="1"/>
    </xf>
    <xf numFmtId="0" fontId="5" fillId="11" borderId="16" xfId="0" applyFont="1" applyFill="1" applyBorder="1" applyAlignment="1" applyProtection="1">
      <alignment vertical="center" wrapText="1"/>
    </xf>
    <xf numFmtId="0" fontId="5" fillId="0" borderId="62" xfId="0" applyFont="1" applyBorder="1" applyAlignment="1" applyProtection="1">
      <alignment wrapText="1"/>
    </xf>
    <xf numFmtId="0" fontId="5" fillId="0" borderId="4"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4" xfId="0" applyFont="1" applyBorder="1" applyAlignment="1" applyProtection="1">
      <alignment horizontal="left" vertical="center" wrapText="1"/>
    </xf>
    <xf numFmtId="0" fontId="5" fillId="0" borderId="63" xfId="0" applyFont="1" applyBorder="1" applyAlignment="1" applyProtection="1">
      <alignment horizontal="center" vertical="center" wrapText="1"/>
    </xf>
    <xf numFmtId="0" fontId="5" fillId="11" borderId="24" xfId="0" applyFont="1" applyFill="1" applyBorder="1" applyAlignment="1" applyProtection="1">
      <alignment vertical="center" wrapText="1"/>
    </xf>
    <xf numFmtId="0" fontId="5" fillId="0" borderId="14" xfId="0" applyFont="1" applyBorder="1" applyAlignment="1" applyProtection="1">
      <alignment vertical="center" wrapText="1"/>
    </xf>
    <xf numFmtId="0" fontId="5" fillId="11" borderId="4" xfId="0" applyFont="1" applyFill="1" applyBorder="1" applyAlignment="1" applyProtection="1">
      <alignment vertical="center" wrapText="1"/>
    </xf>
    <xf numFmtId="0" fontId="5" fillId="11" borderId="26" xfId="0" applyFont="1" applyFill="1" applyBorder="1" applyAlignment="1" applyProtection="1">
      <alignment vertical="center" wrapText="1"/>
    </xf>
    <xf numFmtId="0" fontId="28" fillId="0" borderId="3" xfId="0" applyFont="1" applyBorder="1" applyAlignment="1" applyProtection="1">
      <alignment horizontal="left" vertical="center" wrapText="1"/>
    </xf>
    <xf numFmtId="0" fontId="28" fillId="0" borderId="30" xfId="0" applyFont="1" applyBorder="1" applyAlignment="1" applyProtection="1">
      <alignment horizontal="center" vertical="center" wrapText="1"/>
    </xf>
    <xf numFmtId="165" fontId="28" fillId="5" borderId="3" xfId="0" applyNumberFormat="1" applyFont="1" applyFill="1" applyBorder="1" applyAlignment="1" applyProtection="1">
      <alignment horizontal="center" vertical="center" wrapText="1"/>
    </xf>
    <xf numFmtId="9" fontId="28" fillId="5" borderId="3" xfId="0" applyNumberFormat="1" applyFont="1" applyFill="1" applyBorder="1" applyAlignment="1" applyProtection="1">
      <alignment horizontal="left" vertical="center" wrapText="1"/>
    </xf>
    <xf numFmtId="166" fontId="28" fillId="5" borderId="3" xfId="0" applyNumberFormat="1" applyFont="1" applyFill="1" applyBorder="1" applyAlignment="1" applyProtection="1">
      <alignment horizontal="center" vertical="center" wrapText="1"/>
    </xf>
    <xf numFmtId="166" fontId="28" fillId="5" borderId="3" xfId="0" applyNumberFormat="1" applyFont="1" applyFill="1" applyBorder="1" applyAlignment="1" applyProtection="1">
      <alignment horizontal="left" vertical="center" wrapText="1"/>
    </xf>
    <xf numFmtId="0" fontId="5" fillId="2" borderId="3" xfId="0" applyFont="1" applyFill="1" applyBorder="1" applyAlignment="1" applyProtection="1">
      <alignment horizontal="justify" vertical="center" wrapText="1"/>
    </xf>
    <xf numFmtId="0" fontId="29" fillId="0" borderId="0" xfId="0" applyFont="1" applyAlignment="1" applyProtection="1">
      <alignment vertical="center" wrapText="1"/>
      <protection locked="0"/>
    </xf>
    <xf numFmtId="0" fontId="2" fillId="35" borderId="52" xfId="0" applyFont="1" applyFill="1" applyBorder="1" applyAlignment="1" applyProtection="1">
      <alignment horizontal="center" vertical="center" wrapText="1"/>
      <protection locked="0"/>
    </xf>
    <xf numFmtId="0" fontId="2" fillId="9" borderId="5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left" vertical="center" wrapText="1"/>
    </xf>
    <xf numFmtId="0" fontId="32" fillId="0" borderId="3" xfId="0" applyFont="1" applyBorder="1" applyAlignment="1" applyProtection="1">
      <alignment horizontal="left" vertical="center" wrapText="1"/>
    </xf>
    <xf numFmtId="0" fontId="5" fillId="0" borderId="16" xfId="0" applyFont="1" applyBorder="1" applyAlignment="1" applyProtection="1">
      <alignment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vertical="center" wrapText="1"/>
    </xf>
    <xf numFmtId="14" fontId="5" fillId="5" borderId="16" xfId="0" applyNumberFormat="1" applyFont="1" applyFill="1" applyBorder="1" applyAlignment="1" applyProtection="1">
      <alignment horizontal="center" vertical="center" wrapText="1"/>
    </xf>
    <xf numFmtId="9" fontId="5" fillId="5" borderId="16" xfId="0" applyNumberFormat="1"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166" fontId="5" fillId="5" borderId="17" xfId="0" applyNumberFormat="1" applyFont="1" applyFill="1" applyBorder="1" applyAlignment="1" applyProtection="1">
      <alignment horizontal="left" vertical="center" wrapText="1"/>
    </xf>
    <xf numFmtId="0" fontId="5" fillId="5" borderId="3" xfId="0" applyFont="1" applyFill="1" applyBorder="1" applyAlignment="1" applyProtection="1">
      <alignment wrapText="1"/>
    </xf>
    <xf numFmtId="0" fontId="5" fillId="0" borderId="0" xfId="0" applyFont="1" applyAlignment="1" applyProtection="1">
      <alignment wrapText="1"/>
    </xf>
    <xf numFmtId="0" fontId="5" fillId="0" borderId="3" xfId="0" applyFont="1" applyBorder="1" applyAlignment="1" applyProtection="1">
      <alignment wrapText="1" shrinkToFit="1"/>
    </xf>
    <xf numFmtId="0" fontId="5" fillId="0" borderId="23" xfId="0" applyFont="1" applyBorder="1" applyAlignment="1" applyProtection="1">
      <alignment horizontal="left" vertical="center" wrapText="1"/>
    </xf>
    <xf numFmtId="0" fontId="5" fillId="0" borderId="17" xfId="0" applyFont="1" applyBorder="1" applyAlignment="1" applyProtection="1">
      <alignment horizontal="center" vertical="center" wrapText="1"/>
    </xf>
    <xf numFmtId="0" fontId="5" fillId="5" borderId="21" xfId="0" applyFont="1" applyFill="1" applyBorder="1" applyAlignment="1" applyProtection="1">
      <alignment vertical="center" wrapText="1"/>
    </xf>
    <xf numFmtId="166" fontId="5" fillId="5" borderId="21" xfId="0" applyNumberFormat="1" applyFont="1" applyFill="1" applyBorder="1" applyAlignment="1" applyProtection="1">
      <alignment horizontal="center" vertical="center" wrapText="1"/>
    </xf>
    <xf numFmtId="0" fontId="5" fillId="4" borderId="21"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0" borderId="16" xfId="0" applyFont="1" applyBorder="1" applyAlignment="1" applyProtection="1">
      <alignment vertical="center" wrapText="1"/>
    </xf>
    <xf numFmtId="0" fontId="5" fillId="0" borderId="27" xfId="0" applyFont="1" applyBorder="1" applyAlignment="1" applyProtection="1">
      <alignment horizontal="center" vertical="center" wrapText="1"/>
    </xf>
    <xf numFmtId="0" fontId="5" fillId="0" borderId="59" xfId="0" applyFont="1" applyBorder="1" applyAlignment="1" applyProtection="1">
      <alignment vertical="center" wrapText="1"/>
    </xf>
    <xf numFmtId="0" fontId="5" fillId="0" borderId="27"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28" fillId="0" borderId="23" xfId="0" applyFont="1" applyBorder="1" applyAlignment="1" applyProtection="1">
      <alignment vertical="center" wrapText="1"/>
    </xf>
    <xf numFmtId="165" fontId="5" fillId="4" borderId="3" xfId="0" applyNumberFormat="1" applyFont="1" applyFill="1" applyBorder="1" applyAlignment="1" applyProtection="1">
      <alignment horizontal="left" vertical="center" wrapText="1"/>
    </xf>
    <xf numFmtId="9" fontId="5" fillId="4" borderId="3" xfId="0" applyNumberFormat="1" applyFont="1" applyFill="1" applyBorder="1" applyAlignment="1" applyProtection="1">
      <alignment horizontal="center" vertical="center" wrapText="1"/>
    </xf>
    <xf numFmtId="0" fontId="2" fillId="41"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protection locked="0"/>
    </xf>
    <xf numFmtId="0" fontId="5" fillId="0" borderId="3" xfId="0" applyFont="1" applyBorder="1" applyAlignment="1" applyProtection="1">
      <alignment horizontal="justify" vertical="center" wrapText="1"/>
      <protection locked="0"/>
    </xf>
    <xf numFmtId="166" fontId="5" fillId="0" borderId="3" xfId="0" applyNumberFormat="1" applyFont="1" applyBorder="1" applyAlignment="1" applyProtection="1">
      <alignment horizontal="justify" vertical="center" wrapText="1"/>
      <protection locked="0"/>
    </xf>
    <xf numFmtId="0" fontId="31" fillId="10" borderId="3" xfId="0" applyFont="1" applyFill="1" applyBorder="1" applyAlignment="1" applyProtection="1">
      <alignment horizontal="center" vertical="center" wrapText="1"/>
    </xf>
    <xf numFmtId="0" fontId="2" fillId="42" borderId="2" xfId="0" applyFont="1" applyFill="1" applyBorder="1" applyAlignment="1" applyProtection="1">
      <alignment horizontal="center" vertical="center" textRotation="90" wrapText="1"/>
    </xf>
    <xf numFmtId="0" fontId="21" fillId="38" borderId="13" xfId="0" applyFont="1" applyFill="1" applyBorder="1" applyAlignment="1" applyProtection="1">
      <alignment horizontal="center" vertical="center" wrapText="1"/>
    </xf>
    <xf numFmtId="0" fontId="2" fillId="42" borderId="13" xfId="0" applyFont="1" applyFill="1" applyBorder="1" applyAlignment="1" applyProtection="1">
      <alignment horizontal="center" vertical="center" textRotation="90" wrapText="1"/>
    </xf>
    <xf numFmtId="0" fontId="5" fillId="0" borderId="69"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37" fillId="0" borderId="0" xfId="0" applyFont="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39" fillId="0" borderId="0" xfId="0" applyFont="1" applyAlignment="1" applyProtection="1">
      <alignment horizontal="justify" vertical="center"/>
      <protection locked="0"/>
    </xf>
    <xf numFmtId="0" fontId="5" fillId="0" borderId="3" xfId="0" applyFont="1" applyBorder="1" applyAlignment="1" applyProtection="1">
      <alignment horizontal="left" vertical="center" wrapText="1"/>
    </xf>
    <xf numFmtId="0" fontId="18"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164" fontId="18" fillId="31" borderId="2" xfId="0" applyNumberFormat="1" applyFont="1" applyFill="1" applyBorder="1" applyAlignment="1" applyProtection="1">
      <alignment horizontal="center" vertical="center" wrapText="1"/>
    </xf>
    <xf numFmtId="0" fontId="18" fillId="31" borderId="3" xfId="0" applyFont="1" applyFill="1" applyBorder="1" applyAlignment="1" applyProtection="1">
      <alignment horizontal="center" vertical="center" wrapText="1"/>
    </xf>
    <xf numFmtId="164" fontId="5" fillId="0" borderId="2" xfId="0" applyNumberFormat="1" applyFont="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0" borderId="3" xfId="0" applyFont="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164" fontId="5" fillId="0" borderId="18" xfId="0" applyNumberFormat="1" applyFont="1" applyBorder="1" applyAlignment="1" applyProtection="1">
      <alignment horizontal="center" vertical="center" wrapText="1"/>
    </xf>
    <xf numFmtId="0" fontId="5" fillId="0" borderId="3" xfId="0" applyFont="1" applyBorder="1" applyAlignment="1" applyProtection="1">
      <alignment wrapText="1"/>
    </xf>
    <xf numFmtId="0" fontId="5" fillId="0" borderId="3" xfId="0" applyFont="1" applyBorder="1" applyAlignment="1" applyProtection="1">
      <alignment vertical="center" wrapText="1"/>
    </xf>
    <xf numFmtId="164" fontId="5" fillId="0" borderId="3" xfId="0" applyNumberFormat="1" applyFont="1" applyBorder="1" applyAlignment="1" applyProtection="1">
      <alignment horizontal="center" vertical="center" wrapText="1"/>
    </xf>
    <xf numFmtId="164" fontId="5" fillId="0" borderId="15" xfId="0" applyNumberFormat="1" applyFont="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164" fontId="5" fillId="2"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2" borderId="3" xfId="0" applyFont="1" applyFill="1" applyBorder="1" applyAlignment="1" applyProtection="1">
      <alignment vertical="center" wrapText="1"/>
    </xf>
    <xf numFmtId="164" fontId="5" fillId="2" borderId="3" xfId="0" applyNumberFormat="1" applyFont="1" applyFill="1" applyBorder="1" applyAlignment="1" applyProtection="1">
      <alignment horizontal="center" vertical="center"/>
    </xf>
    <xf numFmtId="0" fontId="5" fillId="4" borderId="3" xfId="0" applyFont="1" applyFill="1" applyBorder="1" applyAlignment="1" applyProtection="1">
      <alignment horizontal="left" vertical="center" wrapText="1"/>
    </xf>
    <xf numFmtId="0" fontId="5" fillId="0" borderId="3" xfId="0" applyFont="1" applyBorder="1" applyAlignment="1" applyProtection="1">
      <alignment horizontal="left" vertical="center"/>
    </xf>
    <xf numFmtId="0" fontId="5" fillId="5" borderId="3" xfId="0" applyFont="1" applyFill="1" applyBorder="1" applyAlignment="1" applyProtection="1">
      <alignment horizontal="left" vertical="center" wrapText="1"/>
    </xf>
    <xf numFmtId="164" fontId="5" fillId="31" borderId="2" xfId="0" applyNumberFormat="1" applyFont="1" applyFill="1" applyBorder="1" applyAlignment="1" applyProtection="1">
      <alignment horizontal="center" vertical="center" wrapText="1"/>
    </xf>
    <xf numFmtId="0" fontId="5" fillId="31" borderId="3"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3" xfId="0" applyFont="1" applyBorder="1" applyAlignment="1" applyProtection="1">
      <alignment vertical="center" wrapText="1"/>
    </xf>
    <xf numFmtId="0" fontId="5" fillId="0" borderId="2" xfId="0" applyFont="1" applyBorder="1" applyAlignment="1" applyProtection="1">
      <alignment horizontal="center" vertical="center" wrapText="1"/>
    </xf>
    <xf numFmtId="0" fontId="5" fillId="5" borderId="3"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31" fillId="9" borderId="36" xfId="0" applyFont="1" applyFill="1" applyBorder="1" applyAlignment="1" applyProtection="1">
      <alignment horizontal="center"/>
      <protection locked="0"/>
    </xf>
    <xf numFmtId="0" fontId="31" fillId="9" borderId="68" xfId="0" applyFont="1" applyFill="1" applyBorder="1" applyAlignment="1" applyProtection="1">
      <alignment horizontal="center"/>
      <protection locked="0"/>
    </xf>
    <xf numFmtId="0" fontId="31" fillId="9" borderId="64" xfId="0" applyFont="1" applyFill="1" applyBorder="1" applyAlignment="1" applyProtection="1">
      <alignment horizontal="center"/>
      <protection locked="0"/>
    </xf>
    <xf numFmtId="166" fontId="5" fillId="0" borderId="14" xfId="0" applyNumberFormat="1" applyFont="1" applyBorder="1" applyAlignment="1" applyProtection="1">
      <alignment horizontal="center" vertical="center" wrapText="1"/>
    </xf>
    <xf numFmtId="0" fontId="5" fillId="2" borderId="16" xfId="0" applyFont="1" applyFill="1" applyBorder="1" applyAlignment="1" applyProtection="1">
      <alignment horizontal="justify" vertical="center" wrapText="1"/>
      <protection locked="0"/>
    </xf>
    <xf numFmtId="0" fontId="5" fillId="5" borderId="16" xfId="0" applyFont="1" applyFill="1" applyBorder="1" applyAlignment="1" applyProtection="1">
      <alignment horizontal="justify" vertical="center" wrapText="1"/>
      <protection locked="0"/>
    </xf>
    <xf numFmtId="0" fontId="5" fillId="0" borderId="23" xfId="0" applyFont="1" applyBorder="1" applyAlignment="1" applyProtection="1">
      <alignment horizontal="justify" vertical="center" wrapText="1"/>
      <protection locked="0"/>
    </xf>
    <xf numFmtId="0" fontId="5" fillId="5" borderId="3" xfId="0" applyFont="1" applyFill="1" applyBorder="1" applyAlignment="1" applyProtection="1">
      <alignment horizontal="justify" vertical="center" wrapText="1"/>
      <protection locked="0"/>
    </xf>
    <xf numFmtId="0" fontId="5" fillId="5" borderId="23" xfId="0" applyFont="1" applyFill="1" applyBorder="1" applyAlignment="1" applyProtection="1">
      <alignment horizontal="justify" vertical="center" wrapText="1"/>
      <protection locked="0"/>
    </xf>
    <xf numFmtId="166" fontId="5" fillId="2" borderId="16" xfId="0" applyNumberFormat="1" applyFont="1" applyFill="1" applyBorder="1" applyAlignment="1" applyProtection="1">
      <alignment horizontal="justify" vertical="center" wrapText="1"/>
      <protection locked="0"/>
    </xf>
    <xf numFmtId="0" fontId="5" fillId="0" borderId="16" xfId="0" applyFont="1" applyFill="1" applyBorder="1" applyAlignment="1" applyProtection="1">
      <alignment horizontal="justify" vertical="center" wrapText="1"/>
      <protection locked="0"/>
    </xf>
    <xf numFmtId="166" fontId="5" fillId="4" borderId="3" xfId="0" applyNumberFormat="1" applyFont="1" applyFill="1" applyBorder="1" applyAlignment="1" applyProtection="1">
      <alignment horizontal="justify" vertical="center" wrapText="1"/>
      <protection locked="0"/>
    </xf>
    <xf numFmtId="0" fontId="5" fillId="0" borderId="3" xfId="0" applyFont="1" applyFill="1" applyBorder="1" applyAlignment="1" applyProtection="1">
      <alignment horizontal="justify" vertical="center" wrapText="1"/>
      <protection locked="0"/>
    </xf>
    <xf numFmtId="0" fontId="35" fillId="0" borderId="0" xfId="0" applyFont="1" applyAlignment="1" applyProtection="1">
      <alignment horizontal="justify" vertical="center" wrapText="1"/>
      <protection locked="0"/>
    </xf>
    <xf numFmtId="166" fontId="5" fillId="4" borderId="16" xfId="0" applyNumberFormat="1" applyFont="1" applyFill="1" applyBorder="1" applyAlignment="1" applyProtection="1">
      <alignment horizontal="justify" vertical="center" wrapText="1"/>
      <protection locked="0"/>
    </xf>
    <xf numFmtId="0" fontId="5" fillId="2" borderId="3" xfId="0" applyFont="1" applyFill="1" applyBorder="1" applyAlignment="1" applyProtection="1">
      <alignment horizontal="justify" vertical="center" wrapText="1"/>
      <protection locked="0"/>
    </xf>
    <xf numFmtId="0" fontId="1" fillId="0" borderId="16" xfId="0" applyFont="1" applyBorder="1" applyAlignment="1" applyProtection="1">
      <alignment horizontal="justify" vertical="center" wrapText="1"/>
      <protection locked="0"/>
    </xf>
    <xf numFmtId="0" fontId="5" fillId="4" borderId="16" xfId="0" applyFont="1" applyFill="1" applyBorder="1" applyAlignment="1" applyProtection="1">
      <alignment horizontal="justify" vertical="center" wrapText="1"/>
      <protection locked="0"/>
    </xf>
    <xf numFmtId="166" fontId="5" fillId="0" borderId="16" xfId="0" applyNumberFormat="1" applyFont="1" applyBorder="1" applyAlignment="1" applyProtection="1">
      <alignment horizontal="justify" vertical="center" wrapText="1"/>
      <protection locked="0"/>
    </xf>
    <xf numFmtId="0" fontId="5" fillId="0" borderId="16"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xf>
    <xf numFmtId="0" fontId="5" fillId="0" borderId="17" xfId="0" applyFont="1" applyBorder="1" applyAlignment="1" applyProtection="1">
      <alignment horizontal="left" vertical="center"/>
      <protection locked="0"/>
    </xf>
    <xf numFmtId="0" fontId="5" fillId="2" borderId="17" xfId="0" applyFont="1" applyFill="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27" xfId="0" applyFont="1" applyBorder="1" applyAlignment="1" applyProtection="1">
      <alignment wrapText="1"/>
      <protection locked="0"/>
    </xf>
    <xf numFmtId="0" fontId="5" fillId="0" borderId="14" xfId="0" applyFont="1" applyBorder="1" applyAlignment="1" applyProtection="1">
      <alignment horizontal="left" vertical="center" wrapText="1"/>
      <protection locked="0"/>
    </xf>
    <xf numFmtId="0" fontId="5" fillId="0" borderId="17" xfId="0" applyFont="1" applyBorder="1" applyAlignment="1" applyProtection="1">
      <alignment horizontal="justify" vertical="center" wrapText="1"/>
      <protection locked="0"/>
    </xf>
    <xf numFmtId="0" fontId="5" fillId="11" borderId="14" xfId="0" applyFont="1" applyFill="1" applyBorder="1" applyAlignment="1" applyProtection="1">
      <alignment horizontal="left" vertical="center" wrapText="1"/>
      <protection locked="0"/>
    </xf>
    <xf numFmtId="166" fontId="5" fillId="4" borderId="17" xfId="0" applyNumberFormat="1" applyFont="1" applyFill="1" applyBorder="1" applyAlignment="1" applyProtection="1">
      <alignment horizontal="left" vertical="center" wrapText="1"/>
      <protection locked="0"/>
    </xf>
    <xf numFmtId="0" fontId="5" fillId="0" borderId="17" xfId="0" applyFont="1" applyBorder="1" applyAlignment="1" applyProtection="1">
      <alignment wrapText="1"/>
      <protection locked="0"/>
    </xf>
    <xf numFmtId="0" fontId="37" fillId="0" borderId="17" xfId="0" applyFont="1" applyBorder="1" applyAlignment="1" applyProtection="1">
      <alignment wrapText="1"/>
      <protection locked="0"/>
    </xf>
    <xf numFmtId="0" fontId="5" fillId="0" borderId="17" xfId="0" applyFont="1" applyBorder="1" applyAlignment="1" applyProtection="1">
      <alignment vertical="top" wrapText="1"/>
      <protection locked="0"/>
    </xf>
    <xf numFmtId="0" fontId="5" fillId="0" borderId="30" xfId="0" applyFont="1" applyBorder="1" applyAlignment="1" applyProtection="1">
      <alignment horizontal="left" vertical="center" wrapText="1"/>
    </xf>
    <xf numFmtId="0" fontId="5" fillId="2" borderId="30" xfId="0" applyFont="1" applyFill="1" applyBorder="1" applyAlignment="1" applyProtection="1">
      <alignment horizontal="left" vertical="center" wrapText="1"/>
    </xf>
    <xf numFmtId="0" fontId="5" fillId="4" borderId="30"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0" fontId="28" fillId="5" borderId="30" xfId="0" applyFont="1" applyFill="1" applyBorder="1" applyAlignment="1" applyProtection="1">
      <alignment horizontal="left" vertical="center" wrapText="1"/>
    </xf>
    <xf numFmtId="0" fontId="5" fillId="0" borderId="70" xfId="0" applyFont="1" applyBorder="1" applyAlignment="1" applyProtection="1">
      <alignment horizontal="center" vertical="center" wrapText="1"/>
    </xf>
    <xf numFmtId="165" fontId="5" fillId="4" borderId="2" xfId="0" applyNumberFormat="1" applyFont="1" applyFill="1" applyBorder="1" applyAlignment="1" applyProtection="1">
      <alignment horizontal="center" vertical="center" wrapText="1"/>
    </xf>
    <xf numFmtId="165" fontId="5" fillId="0" borderId="2" xfId="0"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71" xfId="0" applyNumberFormat="1"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2" xfId="0" applyFont="1" applyBorder="1" applyAlignment="1" applyProtection="1">
      <alignment horizontal="center" vertical="center"/>
    </xf>
    <xf numFmtId="0" fontId="5" fillId="0" borderId="1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 fillId="2" borderId="3" xfId="0" applyFont="1" applyFill="1" applyBorder="1" applyAlignment="1" applyProtection="1">
      <alignment horizontal="justify" vertical="center" wrapText="1"/>
      <protection locked="0"/>
    </xf>
    <xf numFmtId="0" fontId="5" fillId="6" borderId="14" xfId="0" applyFont="1" applyFill="1" applyBorder="1" applyAlignment="1" applyProtection="1">
      <alignment horizontal="left" vertical="center" wrapText="1"/>
    </xf>
    <xf numFmtId="0" fontId="5" fillId="6" borderId="16" xfId="0" applyFont="1" applyFill="1" applyBorder="1" applyProtection="1"/>
    <xf numFmtId="0" fontId="5" fillId="6" borderId="16" xfId="0" applyFont="1" applyFill="1" applyBorder="1" applyAlignment="1" applyProtection="1">
      <alignment wrapText="1"/>
    </xf>
    <xf numFmtId="0" fontId="5" fillId="6" borderId="3" xfId="0" applyFont="1" applyFill="1" applyBorder="1" applyAlignment="1" applyProtection="1">
      <alignment horizontal="left" vertical="center" wrapText="1"/>
    </xf>
    <xf numFmtId="0" fontId="5" fillId="6" borderId="14" xfId="0" applyFont="1" applyFill="1" applyBorder="1" applyAlignment="1" applyProtection="1">
      <alignment horizontal="left" vertical="center"/>
      <protection locked="0"/>
    </xf>
    <xf numFmtId="0" fontId="5" fillId="0" borderId="3" xfId="0" applyFont="1" applyBorder="1" applyAlignment="1" applyProtection="1">
      <alignment horizontal="center" vertical="center" wrapText="1" shrinkToFi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44" borderId="3" xfId="0" applyFont="1" applyFill="1" applyBorder="1" applyAlignment="1" applyProtection="1">
      <alignment horizontal="justify" vertical="center" wrapText="1"/>
    </xf>
    <xf numFmtId="0" fontId="5" fillId="0" borderId="3" xfId="0" applyFont="1" applyBorder="1" applyAlignment="1" applyProtection="1">
      <alignment horizontal="center" vertical="center"/>
      <protection locked="0"/>
    </xf>
    <xf numFmtId="0" fontId="5" fillId="0" borderId="70" xfId="0" applyFont="1" applyBorder="1" applyAlignment="1" applyProtection="1">
      <alignment horizontal="left" vertical="center" wrapText="1"/>
    </xf>
    <xf numFmtId="9" fontId="5" fillId="0" borderId="2" xfId="0" applyNumberFormat="1" applyFont="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166" fontId="5" fillId="0" borderId="71" xfId="0" applyNumberFormat="1" applyFont="1" applyBorder="1" applyAlignment="1" applyProtection="1">
      <alignment horizontal="left" vertical="center" wrapText="1"/>
    </xf>
    <xf numFmtId="166" fontId="5" fillId="4" borderId="15" xfId="0" applyNumberFormat="1" applyFont="1" applyFill="1" applyBorder="1" applyAlignment="1" applyProtection="1">
      <alignment horizontal="justify" vertical="center" wrapText="1"/>
      <protection locked="0"/>
    </xf>
    <xf numFmtId="0" fontId="5" fillId="0" borderId="2" xfId="0" applyFont="1" applyBorder="1" applyAlignment="1" applyProtection="1">
      <alignment horizontal="justify" vertical="center" wrapText="1"/>
      <protection locked="0"/>
    </xf>
    <xf numFmtId="0" fontId="5" fillId="0" borderId="6" xfId="0" applyFont="1" applyBorder="1" applyAlignment="1" applyProtection="1">
      <alignment horizontal="center" vertical="center" wrapText="1"/>
    </xf>
    <xf numFmtId="165" fontId="5" fillId="4" borderId="5" xfId="0" applyNumberFormat="1" applyFont="1" applyFill="1" applyBorder="1" applyAlignment="1" applyProtection="1">
      <alignment horizontal="center" vertical="center" wrapText="1"/>
    </xf>
    <xf numFmtId="165" fontId="5" fillId="0" borderId="5" xfId="0" applyNumberFormat="1" applyFont="1" applyBorder="1" applyAlignment="1" applyProtection="1">
      <alignment horizontal="center" vertical="center" wrapText="1"/>
    </xf>
    <xf numFmtId="166" fontId="5" fillId="0" borderId="5" xfId="0" applyNumberFormat="1" applyFont="1" applyBorder="1" applyAlignment="1" applyProtection="1">
      <alignment horizontal="center" vertical="center" wrapText="1"/>
    </xf>
    <xf numFmtId="166" fontId="5" fillId="0" borderId="1" xfId="0" applyNumberFormat="1" applyFont="1" applyBorder="1" applyAlignment="1" applyProtection="1">
      <alignment horizontal="center" vertical="center" wrapText="1"/>
    </xf>
    <xf numFmtId="0" fontId="5" fillId="0" borderId="1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36" fillId="0" borderId="3" xfId="0" applyFont="1" applyBorder="1" applyAlignment="1" applyProtection="1">
      <alignment horizontal="justify" vertical="center"/>
      <protection locked="0"/>
    </xf>
    <xf numFmtId="0" fontId="39" fillId="0" borderId="3" xfId="0" applyFont="1" applyBorder="1" applyAlignment="1" applyProtection="1">
      <alignment horizontal="justify" vertical="center"/>
      <protection locked="0"/>
    </xf>
    <xf numFmtId="0" fontId="5" fillId="0" borderId="17" xfId="0" applyFont="1" applyBorder="1" applyAlignment="1" applyProtection="1">
      <alignment vertical="center" wrapText="1"/>
      <protection locked="0"/>
    </xf>
    <xf numFmtId="0" fontId="5" fillId="0" borderId="69"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69" xfId="0" applyFont="1" applyBorder="1" applyAlignment="1" applyProtection="1">
      <alignment horizontal="justify" vertical="center" wrapText="1"/>
      <protection locked="0"/>
    </xf>
    <xf numFmtId="0" fontId="5" fillId="0" borderId="27" xfId="0" applyFont="1" applyBorder="1" applyAlignment="1" applyProtection="1">
      <alignment horizontal="justify" vertical="center" wrapText="1"/>
      <protection locked="0"/>
    </xf>
    <xf numFmtId="0" fontId="5" fillId="0" borderId="14" xfId="0" applyFont="1" applyBorder="1" applyAlignment="1" applyProtection="1">
      <alignment horizontal="justify" vertical="center" wrapText="1"/>
      <protection locked="0"/>
    </xf>
    <xf numFmtId="0" fontId="35" fillId="0" borderId="3" xfId="0" applyFont="1" applyBorder="1" applyAlignment="1" applyProtection="1">
      <alignment horizontal="justify" vertical="center" wrapText="1"/>
      <protection locked="0"/>
    </xf>
    <xf numFmtId="0" fontId="35" fillId="0" borderId="3" xfId="0" applyFont="1" applyBorder="1" applyAlignment="1" applyProtection="1">
      <alignment horizontal="center" vertical="center"/>
      <protection locked="0"/>
    </xf>
    <xf numFmtId="0" fontId="5" fillId="0" borderId="16" xfId="0" applyFont="1" applyBorder="1" applyAlignment="1" applyProtection="1">
      <alignment horizontal="justify" wrapText="1"/>
      <protection locked="0"/>
    </xf>
    <xf numFmtId="0" fontId="5" fillId="0" borderId="3" xfId="0" applyFont="1" applyBorder="1" applyAlignment="1" applyProtection="1">
      <alignment horizontal="justify" wrapText="1"/>
      <protection locked="0"/>
    </xf>
    <xf numFmtId="0" fontId="5" fillId="2" borderId="3" xfId="0" applyFont="1" applyFill="1" applyBorder="1" applyAlignment="1" applyProtection="1">
      <alignment horizontal="justify" vertical="center" wrapText="1"/>
    </xf>
    <xf numFmtId="0" fontId="5" fillId="0" borderId="16" xfId="0" applyFont="1" applyBorder="1" applyAlignment="1" applyProtection="1">
      <alignment horizontal="justify" vertical="top" wrapText="1"/>
      <protection locked="0"/>
    </xf>
    <xf numFmtId="0" fontId="5" fillId="0" borderId="17" xfId="0" applyFont="1" applyBorder="1" applyAlignment="1" applyProtection="1">
      <alignment horizontal="left" vertical="top" wrapText="1"/>
      <protection locked="0"/>
    </xf>
    <xf numFmtId="0" fontId="5" fillId="0" borderId="17" xfId="0" applyFont="1" applyFill="1" applyBorder="1" applyAlignment="1" applyProtection="1">
      <alignment horizontal="left" vertical="center" wrapText="1"/>
      <protection locked="0"/>
    </xf>
    <xf numFmtId="0" fontId="5" fillId="0" borderId="3" xfId="0"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5" fillId="2" borderId="16" xfId="0" applyFont="1" applyFill="1" applyBorder="1" applyAlignment="1" applyProtection="1">
      <alignment horizontal="justify" vertical="center" wrapText="1"/>
      <protection locked="0"/>
    </xf>
    <xf numFmtId="0" fontId="5" fillId="0" borderId="17" xfId="0" applyFont="1" applyBorder="1" applyAlignment="1" applyProtection="1">
      <alignment vertical="top" wrapText="1"/>
      <protection locked="0"/>
    </xf>
    <xf numFmtId="0" fontId="5" fillId="44" borderId="3" xfId="0" applyFont="1" applyFill="1" applyBorder="1" applyAlignment="1" applyProtection="1">
      <alignment horizontal="justify" vertical="center"/>
      <protection locked="0"/>
    </xf>
    <xf numFmtId="0" fontId="5" fillId="44" borderId="3" xfId="0" applyFont="1" applyFill="1" applyBorder="1" applyAlignment="1" applyProtection="1">
      <alignment horizontal="justify" vertical="center"/>
    </xf>
    <xf numFmtId="0" fontId="5" fillId="45" borderId="3" xfId="0" applyFont="1" applyFill="1" applyBorder="1" applyAlignment="1" applyProtection="1">
      <alignment horizontal="justify" vertical="center" wrapText="1"/>
    </xf>
    <xf numFmtId="0" fontId="5" fillId="44" borderId="14" xfId="0" applyFont="1" applyFill="1" applyBorder="1" applyAlignment="1" applyProtection="1">
      <alignment horizontal="justify" vertical="center"/>
      <protection locked="0"/>
    </xf>
    <xf numFmtId="0" fontId="5" fillId="2" borderId="3" xfId="0" applyFont="1" applyFill="1" applyBorder="1" applyAlignment="1">
      <alignment horizontal="justify" vertical="center" wrapText="1"/>
    </xf>
    <xf numFmtId="0" fontId="21" fillId="2" borderId="3" xfId="0" applyFont="1" applyFill="1" applyBorder="1" applyAlignment="1" applyProtection="1">
      <alignment horizontal="justify" vertical="center" wrapText="1"/>
    </xf>
    <xf numFmtId="0" fontId="5" fillId="4" borderId="3" xfId="0" applyFont="1" applyFill="1" applyBorder="1" applyAlignment="1">
      <alignment horizontal="justify" vertical="center" wrapText="1"/>
    </xf>
    <xf numFmtId="0" fontId="5" fillId="0" borderId="21" xfId="0" applyFont="1" applyBorder="1" applyAlignment="1" applyProtection="1">
      <alignment vertical="center" wrapText="1"/>
      <protection locked="0"/>
    </xf>
    <xf numFmtId="0" fontId="5" fillId="2" borderId="1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37" fillId="2" borderId="3" xfId="0" applyFont="1" applyFill="1" applyBorder="1" applyAlignment="1">
      <alignment horizontal="justify" vertical="center" wrapText="1"/>
    </xf>
    <xf numFmtId="0" fontId="5" fillId="2" borderId="1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37" fillId="2" borderId="0" xfId="0" applyFont="1" applyFill="1" applyAlignment="1">
      <alignment horizontal="justify" vertical="center" wrapText="1"/>
    </xf>
    <xf numFmtId="0" fontId="5" fillId="2" borderId="0" xfId="0" applyFont="1" applyFill="1" applyAlignment="1">
      <alignment horizontal="justify" vertical="center" wrapText="1"/>
    </xf>
    <xf numFmtId="0" fontId="5" fillId="2" borderId="16" xfId="0" applyFont="1" applyFill="1" applyBorder="1" applyAlignment="1" applyProtection="1">
      <alignment horizontal="justify" vertical="center"/>
      <protection locked="0"/>
    </xf>
    <xf numFmtId="0" fontId="5" fillId="4" borderId="3" xfId="0" applyFont="1" applyFill="1" applyBorder="1" applyAlignment="1" applyProtection="1">
      <alignment horizontal="justify" vertical="center" wrapText="1"/>
    </xf>
    <xf numFmtId="0" fontId="5" fillId="2" borderId="14" xfId="0" applyFont="1" applyFill="1" applyBorder="1" applyAlignment="1" applyProtection="1">
      <alignment horizontal="justify" vertical="center" wrapText="1"/>
    </xf>
    <xf numFmtId="0" fontId="5" fillId="2" borderId="3" xfId="0" applyFont="1" applyFill="1" applyBorder="1" applyAlignment="1" applyProtection="1">
      <alignment horizontal="justify" vertical="center"/>
      <protection locked="0"/>
    </xf>
    <xf numFmtId="0" fontId="7" fillId="0" borderId="39" xfId="2" applyFont="1" applyBorder="1" applyAlignment="1">
      <alignment horizontal="center" vertical="center"/>
    </xf>
    <xf numFmtId="0" fontId="8" fillId="0" borderId="40" xfId="2" applyFont="1" applyBorder="1" applyAlignment="1"/>
    <xf numFmtId="0" fontId="8" fillId="0" borderId="41" xfId="2" applyFont="1" applyBorder="1" applyAlignment="1"/>
    <xf numFmtId="0" fontId="6" fillId="0" borderId="0" xfId="2" applyFont="1" applyAlignment="1">
      <alignment horizontal="center" vertical="top"/>
    </xf>
    <xf numFmtId="0" fontId="6" fillId="0" borderId="0" xfId="2" applyFont="1" applyAlignment="1"/>
    <xf numFmtId="0" fontId="9" fillId="14" borderId="24" xfId="2" applyFont="1" applyFill="1" applyBorder="1" applyAlignment="1">
      <alignment horizontal="center" vertical="center" wrapText="1"/>
    </xf>
    <xf numFmtId="0" fontId="9" fillId="14" borderId="18" xfId="2" applyFont="1" applyFill="1" applyBorder="1" applyAlignment="1">
      <alignment horizontal="center" vertical="center" wrapText="1"/>
    </xf>
    <xf numFmtId="0" fontId="9" fillId="14" borderId="26" xfId="2" applyFont="1" applyFill="1" applyBorder="1" applyAlignment="1">
      <alignment horizontal="center" vertical="center" wrapText="1"/>
    </xf>
    <xf numFmtId="0" fontId="9" fillId="14" borderId="25" xfId="2" applyFont="1" applyFill="1" applyBorder="1" applyAlignment="1">
      <alignment horizontal="center" vertical="center" wrapText="1"/>
    </xf>
    <xf numFmtId="0" fontId="9" fillId="14" borderId="15"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11" fillId="19" borderId="15" xfId="2" applyFont="1" applyFill="1" applyBorder="1" applyAlignment="1">
      <alignment horizontal="center" vertical="center" wrapText="1"/>
    </xf>
    <xf numFmtId="0" fontId="11" fillId="19" borderId="19" xfId="2" applyFont="1" applyFill="1" applyBorder="1" applyAlignment="1">
      <alignment horizontal="center" vertical="center" wrapText="1"/>
    </xf>
    <xf numFmtId="0" fontId="11" fillId="19" borderId="23" xfId="2" applyFont="1" applyFill="1" applyBorder="1" applyAlignment="1">
      <alignment horizontal="center" vertical="center" wrapText="1"/>
    </xf>
    <xf numFmtId="0" fontId="7" fillId="15" borderId="17" xfId="2" applyFont="1" applyFill="1" applyBorder="1" applyAlignment="1">
      <alignment horizontal="center" vertical="center"/>
    </xf>
    <xf numFmtId="0" fontId="7" fillId="15" borderId="21" xfId="2" applyFont="1" applyFill="1" applyBorder="1" applyAlignment="1">
      <alignment horizontal="center" vertical="center"/>
    </xf>
    <xf numFmtId="0" fontId="7" fillId="16" borderId="17" xfId="2" applyFont="1" applyFill="1" applyBorder="1" applyAlignment="1">
      <alignment horizontal="center" vertical="center" wrapText="1"/>
    </xf>
    <xf numFmtId="0" fontId="7" fillId="16" borderId="21" xfId="2" applyFont="1" applyFill="1" applyBorder="1" applyAlignment="1">
      <alignment horizontal="center" vertical="center" wrapText="1"/>
    </xf>
    <xf numFmtId="0" fontId="7" fillId="14" borderId="17" xfId="2" applyFont="1" applyFill="1" applyBorder="1" applyAlignment="1">
      <alignment horizontal="center" vertical="center" wrapText="1"/>
    </xf>
    <xf numFmtId="0" fontId="7" fillId="14" borderId="21" xfId="2" applyFont="1" applyFill="1" applyBorder="1" applyAlignment="1">
      <alignment horizontal="center" vertical="center" wrapText="1"/>
    </xf>
    <xf numFmtId="0" fontId="7" fillId="15" borderId="17" xfId="2" applyFont="1" applyFill="1" applyBorder="1" applyAlignment="1">
      <alignment horizontal="center" vertical="center" wrapText="1"/>
    </xf>
    <xf numFmtId="0" fontId="7" fillId="15" borderId="21" xfId="2" applyFont="1" applyFill="1" applyBorder="1" applyAlignment="1">
      <alignment horizontal="center" vertical="center" wrapText="1"/>
    </xf>
    <xf numFmtId="0" fontId="11" fillId="17" borderId="15" xfId="2" applyFont="1" applyFill="1" applyBorder="1" applyAlignment="1">
      <alignment horizontal="center" vertical="center" wrapText="1"/>
    </xf>
    <xf numFmtId="0" fontId="11" fillId="17" borderId="19" xfId="2" applyFont="1" applyFill="1" applyBorder="1" applyAlignment="1">
      <alignment horizontal="center" vertical="center" wrapText="1"/>
    </xf>
    <xf numFmtId="0" fontId="11" fillId="17" borderId="23" xfId="2" applyFont="1" applyFill="1" applyBorder="1" applyAlignment="1">
      <alignment horizontal="center" vertical="center" wrapText="1"/>
    </xf>
    <xf numFmtId="0" fontId="10" fillId="16" borderId="17" xfId="2" applyFont="1" applyFill="1" applyBorder="1" applyAlignment="1">
      <alignment horizontal="center" vertical="center" wrapText="1"/>
    </xf>
    <xf numFmtId="0" fontId="10" fillId="16" borderId="21" xfId="2" applyFont="1" applyFill="1" applyBorder="1" applyAlignment="1">
      <alignment horizontal="center" vertical="center" wrapText="1"/>
    </xf>
    <xf numFmtId="0" fontId="10" fillId="15" borderId="17" xfId="2" applyFont="1" applyFill="1" applyBorder="1" applyAlignment="1">
      <alignment horizontal="center" vertical="center" wrapText="1"/>
    </xf>
    <xf numFmtId="0" fontId="10" fillId="15" borderId="21" xfId="2" applyFont="1" applyFill="1" applyBorder="1" applyAlignment="1">
      <alignment horizontal="center" vertical="center" wrapText="1"/>
    </xf>
    <xf numFmtId="0" fontId="11" fillId="20" borderId="15" xfId="2" applyFont="1" applyFill="1" applyBorder="1" applyAlignment="1">
      <alignment horizontal="center" vertical="center" wrapText="1"/>
    </xf>
    <xf numFmtId="0" fontId="11" fillId="20" borderId="19" xfId="2" applyFont="1" applyFill="1" applyBorder="1" applyAlignment="1">
      <alignment horizontal="center" vertical="center" wrapText="1"/>
    </xf>
    <xf numFmtId="0" fontId="11" fillId="20" borderId="23" xfId="2" applyFont="1" applyFill="1" applyBorder="1" applyAlignment="1">
      <alignment horizontal="center" vertical="center" wrapText="1"/>
    </xf>
    <xf numFmtId="0" fontId="31" fillId="9" borderId="35" xfId="0" applyFont="1" applyFill="1" applyBorder="1" applyAlignment="1" applyProtection="1">
      <alignment horizontal="center"/>
      <protection locked="0"/>
    </xf>
    <xf numFmtId="0" fontId="31" fillId="9" borderId="36" xfId="0" applyFont="1" applyFill="1" applyBorder="1" applyAlignment="1" applyProtection="1">
      <alignment horizontal="center"/>
      <protection locked="0"/>
    </xf>
    <xf numFmtId="0" fontId="29" fillId="0" borderId="0" xfId="0" applyFont="1" applyAlignment="1" applyProtection="1">
      <alignment horizontal="center" vertical="center" wrapText="1"/>
      <protection locked="0"/>
    </xf>
    <xf numFmtId="49" fontId="30" fillId="0" borderId="0" xfId="0" applyNumberFormat="1" applyFont="1" applyAlignment="1" applyProtection="1">
      <alignment horizontal="center" vertical="center" wrapText="1"/>
      <protection locked="0"/>
    </xf>
    <xf numFmtId="0" fontId="31" fillId="9" borderId="37" xfId="0" applyFont="1" applyFill="1" applyBorder="1" applyAlignment="1" applyProtection="1">
      <alignment horizontal="center"/>
      <protection locked="0"/>
    </xf>
    <xf numFmtId="0" fontId="18" fillId="5" borderId="2"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18" fillId="0" borderId="3" xfId="0" applyFont="1" applyBorder="1" applyAlignment="1" applyProtection="1">
      <alignment horizontal="center" vertical="center"/>
    </xf>
    <xf numFmtId="0" fontId="5" fillId="0" borderId="3" xfId="0" applyFont="1" applyBorder="1" applyAlignment="1" applyProtection="1">
      <alignment horizontal="justify" vertical="center" wrapText="1"/>
    </xf>
    <xf numFmtId="0" fontId="18" fillId="0" borderId="3" xfId="0" applyFont="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164" fontId="18" fillId="31" borderId="2" xfId="0" applyNumberFormat="1" applyFont="1" applyFill="1" applyBorder="1" applyAlignment="1" applyProtection="1">
      <alignment horizontal="center" vertical="center" wrapText="1"/>
    </xf>
    <xf numFmtId="164" fontId="18" fillId="31" borderId="5" xfId="0" applyNumberFormat="1" applyFont="1" applyFill="1" applyBorder="1" applyAlignment="1" applyProtection="1">
      <alignment horizontal="center" vertical="center" wrapText="1"/>
    </xf>
    <xf numFmtId="0" fontId="18" fillId="31" borderId="3" xfId="0" applyFont="1" applyFill="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164" fontId="5" fillId="0" borderId="2" xfId="0" applyNumberFormat="1" applyFont="1" applyBorder="1" applyAlignment="1" applyProtection="1">
      <alignment horizontal="center" vertical="center" wrapText="1"/>
    </xf>
    <xf numFmtId="164" fontId="5" fillId="0" borderId="5" xfId="0" applyNumberFormat="1"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31" fillId="35" borderId="1" xfId="0" applyFont="1" applyFill="1" applyBorder="1" applyAlignment="1" applyProtection="1">
      <alignment horizontal="center" vertical="center" wrapText="1"/>
    </xf>
    <xf numFmtId="0" fontId="31" fillId="35" borderId="0" xfId="0" applyFont="1" applyFill="1" applyBorder="1" applyAlignment="1" applyProtection="1">
      <alignment horizontal="center" vertical="center" wrapText="1"/>
    </xf>
    <xf numFmtId="0" fontId="2" fillId="10" borderId="10" xfId="0" applyFont="1" applyFill="1" applyBorder="1" applyAlignment="1" applyProtection="1">
      <alignment horizontal="center" vertical="center" wrapText="1"/>
    </xf>
    <xf numFmtId="0" fontId="2" fillId="10" borderId="11" xfId="0" applyFont="1" applyFill="1" applyBorder="1" applyAlignment="1" applyProtection="1">
      <alignment horizontal="center" vertical="center" wrapText="1"/>
    </xf>
    <xf numFmtId="0" fontId="2" fillId="10" borderId="38" xfId="0" applyFont="1" applyFill="1" applyBorder="1" applyAlignment="1" applyProtection="1">
      <alignment horizontal="center" vertical="center" wrapText="1"/>
    </xf>
    <xf numFmtId="0" fontId="5" fillId="0" borderId="3" xfId="0" applyFont="1" applyBorder="1" applyAlignment="1" applyProtection="1">
      <alignment horizontal="center" vertical="center" textRotation="90" wrapText="1"/>
    </xf>
    <xf numFmtId="0" fontId="5" fillId="2" borderId="3" xfId="0" applyFont="1" applyFill="1" applyBorder="1" applyAlignment="1" applyProtection="1">
      <alignment horizontal="center" vertical="center"/>
    </xf>
    <xf numFmtId="0" fontId="5" fillId="0" borderId="3" xfId="0" applyFont="1" applyFill="1" applyBorder="1" applyAlignment="1" applyProtection="1">
      <alignment horizontal="justify" vertical="center" wrapText="1"/>
    </xf>
    <xf numFmtId="0" fontId="21" fillId="2" borderId="3"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19" xfId="0" applyFont="1" applyBorder="1" applyAlignment="1" applyProtection="1"/>
    <xf numFmtId="0" fontId="5" fillId="0" borderId="23" xfId="0" applyFont="1" applyBorder="1" applyAlignment="1" applyProtection="1"/>
    <xf numFmtId="0" fontId="5" fillId="0" borderId="15" xfId="0" applyFont="1" applyBorder="1" applyAlignment="1" applyProtection="1">
      <alignment horizontal="justify" vertical="center" wrapText="1"/>
    </xf>
    <xf numFmtId="0" fontId="5" fillId="0" borderId="19" xfId="0" applyFont="1" applyBorder="1" applyAlignment="1" applyProtection="1">
      <alignment horizontal="justify" vertical="center" wrapText="1"/>
    </xf>
    <xf numFmtId="0" fontId="5" fillId="0" borderId="23" xfId="0" applyFont="1" applyBorder="1" applyAlignment="1" applyProtection="1">
      <alignment horizontal="justify" vertical="center" wrapText="1"/>
    </xf>
    <xf numFmtId="0" fontId="5" fillId="5" borderId="15" xfId="0" applyFont="1" applyFill="1" applyBorder="1" applyAlignment="1" applyProtection="1">
      <alignment horizontal="left" vertical="center" wrapText="1"/>
    </xf>
    <xf numFmtId="0" fontId="5" fillId="5" borderId="19" xfId="0" applyFont="1" applyFill="1" applyBorder="1" applyAlignment="1" applyProtection="1">
      <alignment horizontal="left" vertical="center" wrapText="1"/>
    </xf>
    <xf numFmtId="0" fontId="5" fillId="5" borderId="28" xfId="0" applyFont="1" applyFill="1" applyBorder="1" applyAlignment="1" applyProtection="1">
      <alignment horizontal="left" vertical="center" wrapText="1"/>
    </xf>
    <xf numFmtId="0" fontId="21" fillId="0" borderId="15"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5" fillId="0" borderId="19"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 xfId="0" applyFont="1" applyBorder="1" applyAlignment="1" applyProtection="1"/>
    <xf numFmtId="0" fontId="5" fillId="0" borderId="19" xfId="0" applyFont="1" applyBorder="1" applyAlignment="1" applyProtection="1">
      <alignment horizontal="justify" vertical="center"/>
    </xf>
    <xf numFmtId="0" fontId="5" fillId="0" borderId="23" xfId="0" applyFont="1" applyBorder="1" applyAlignment="1" applyProtection="1">
      <alignment horizontal="justify" vertical="center"/>
    </xf>
    <xf numFmtId="0" fontId="5" fillId="5" borderId="23" xfId="0" applyFont="1" applyFill="1" applyBorder="1" applyAlignment="1" applyProtection="1">
      <alignment horizontal="left" vertical="center" wrapText="1"/>
    </xf>
    <xf numFmtId="0" fontId="5" fillId="0" borderId="15" xfId="0" applyFont="1" applyBorder="1" applyAlignment="1" applyProtection="1">
      <alignment horizontal="center" vertical="center" textRotation="90" wrapText="1"/>
    </xf>
    <xf numFmtId="0" fontId="5" fillId="0" borderId="19" xfId="0" applyFont="1" applyBorder="1" applyAlignment="1" applyProtection="1">
      <alignment textRotation="90"/>
    </xf>
    <xf numFmtId="0" fontId="5" fillId="0" borderId="23" xfId="0" applyFont="1" applyBorder="1" applyAlignment="1" applyProtection="1">
      <alignment textRotation="90"/>
    </xf>
    <xf numFmtId="0" fontId="5" fillId="0" borderId="24" xfId="0" applyFont="1" applyBorder="1" applyAlignment="1" applyProtection="1">
      <alignment horizontal="center" vertical="center" wrapText="1"/>
    </xf>
    <xf numFmtId="0" fontId="5" fillId="0" borderId="22" xfId="0" applyFont="1" applyBorder="1" applyAlignment="1" applyProtection="1"/>
    <xf numFmtId="0" fontId="5" fillId="0" borderId="26" xfId="0" applyFont="1" applyBorder="1" applyAlignment="1" applyProtection="1"/>
    <xf numFmtId="164" fontId="5" fillId="0" borderId="18" xfId="0" applyNumberFormat="1" applyFont="1" applyBorder="1" applyAlignment="1" applyProtection="1">
      <alignment horizontal="center" vertical="center" wrapText="1"/>
    </xf>
    <xf numFmtId="164" fontId="5" fillId="0" borderId="20" xfId="0" applyNumberFormat="1"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3" xfId="0" applyFont="1" applyBorder="1" applyAlignment="1" applyProtection="1">
      <alignment wrapText="1"/>
    </xf>
    <xf numFmtId="0" fontId="21" fillId="0" borderId="2"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5" fillId="0" borderId="2"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3" xfId="0" applyFont="1" applyBorder="1" applyAlignment="1" applyProtection="1">
      <alignment textRotation="90"/>
    </xf>
    <xf numFmtId="0" fontId="5" fillId="0" borderId="22" xfId="0" applyFont="1" applyBorder="1" applyAlignment="1" applyProtection="1">
      <alignment horizontal="justify" vertical="center" wrapText="1"/>
    </xf>
    <xf numFmtId="0" fontId="5" fillId="0" borderId="31" xfId="0" applyFont="1" applyBorder="1" applyAlignment="1" applyProtection="1">
      <alignment horizontal="justify" vertical="center" wrapText="1"/>
    </xf>
    <xf numFmtId="0" fontId="5" fillId="0" borderId="32" xfId="0" applyFont="1" applyBorder="1" applyAlignment="1" applyProtection="1">
      <alignment horizontal="justify" vertical="center" wrapText="1"/>
    </xf>
    <xf numFmtId="0" fontId="5" fillId="0" borderId="33" xfId="0" applyFont="1" applyBorder="1" applyAlignment="1" applyProtection="1">
      <alignment horizontal="justify" vertical="center" wrapText="1"/>
    </xf>
    <xf numFmtId="0" fontId="5" fillId="5" borderId="15" xfId="0" applyFont="1" applyFill="1" applyBorder="1" applyAlignment="1" applyProtection="1">
      <alignment horizontal="center" vertical="center" wrapText="1"/>
    </xf>
    <xf numFmtId="0" fontId="5" fillId="5" borderId="19"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0" borderId="3" xfId="0" applyFont="1" applyBorder="1" applyAlignment="1" applyProtection="1">
      <alignment horizontal="justify" vertical="center"/>
    </xf>
    <xf numFmtId="0" fontId="5" fillId="0" borderId="3" xfId="0" applyFont="1" applyFill="1" applyBorder="1" applyAlignment="1" applyProtection="1">
      <alignment horizontal="justify" vertical="center"/>
    </xf>
    <xf numFmtId="164" fontId="5" fillId="0" borderId="3" xfId="0" applyNumberFormat="1" applyFont="1" applyBorder="1" applyAlignment="1" applyProtection="1">
      <alignment horizontal="center" vertical="center" wrapText="1"/>
    </xf>
    <xf numFmtId="164" fontId="5" fillId="0" borderId="15" xfId="0" applyNumberFormat="1" applyFont="1" applyBorder="1" applyAlignment="1" applyProtection="1">
      <alignment horizontal="center" vertical="center" wrapText="1"/>
    </xf>
    <xf numFmtId="164" fontId="5" fillId="0" borderId="19" xfId="0" applyNumberFormat="1" applyFont="1" applyBorder="1" applyAlignment="1" applyProtection="1">
      <alignment horizontal="center" vertical="center" wrapText="1"/>
    </xf>
    <xf numFmtId="164" fontId="5" fillId="0" borderId="23" xfId="0" applyNumberFormat="1" applyFont="1" applyBorder="1" applyAlignment="1" applyProtection="1">
      <alignment horizontal="center" vertical="center" wrapText="1"/>
    </xf>
    <xf numFmtId="164" fontId="21" fillId="0" borderId="15" xfId="0" applyNumberFormat="1" applyFont="1" applyBorder="1" applyAlignment="1" applyProtection="1">
      <alignment horizontal="center" vertical="center" wrapText="1"/>
    </xf>
    <xf numFmtId="164" fontId="21" fillId="0" borderId="19" xfId="0" applyNumberFormat="1" applyFont="1" applyBorder="1" applyAlignment="1" applyProtection="1">
      <alignment horizontal="center" vertical="center" wrapText="1"/>
    </xf>
    <xf numFmtId="164" fontId="21" fillId="0" borderId="23" xfId="0" applyNumberFormat="1" applyFont="1" applyBorder="1" applyAlignment="1" applyProtection="1">
      <alignment horizontal="center" vertical="center" wrapText="1"/>
    </xf>
    <xf numFmtId="0" fontId="5" fillId="0" borderId="19" xfId="0" applyFont="1" applyBorder="1" applyAlignment="1" applyProtection="1">
      <alignment horizontal="center" vertical="center" textRotation="90" wrapText="1"/>
    </xf>
    <xf numFmtId="0" fontId="5" fillId="0" borderId="23" xfId="0" applyFont="1" applyBorder="1" applyAlignment="1" applyProtection="1">
      <alignment horizontal="center" vertical="center" textRotation="90" wrapText="1"/>
    </xf>
    <xf numFmtId="0" fontId="21" fillId="7" borderId="3" xfId="0" applyFont="1" applyFill="1" applyBorder="1" applyAlignment="1" applyProtection="1">
      <alignment horizontal="center" vertical="center" wrapText="1"/>
    </xf>
    <xf numFmtId="0" fontId="5" fillId="5" borderId="65"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5" fillId="5" borderId="26"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164" fontId="5" fillId="2" borderId="3" xfId="0" applyNumberFormat="1" applyFont="1" applyFill="1" applyBorder="1" applyAlignment="1" applyProtection="1">
      <alignment horizontal="center" vertical="center" wrapText="1"/>
    </xf>
    <xf numFmtId="0" fontId="5" fillId="0" borderId="3" xfId="0" applyFont="1" applyBorder="1" applyAlignment="1" applyProtection="1">
      <alignment horizontal="center" vertical="center" textRotation="90"/>
    </xf>
    <xf numFmtId="0" fontId="5" fillId="6" borderId="3" xfId="0" applyFont="1" applyFill="1" applyBorder="1" applyAlignment="1" applyProtection="1">
      <alignment horizontal="center" vertical="center" textRotation="90" wrapText="1"/>
    </xf>
    <xf numFmtId="0" fontId="5" fillId="5" borderId="3" xfId="0" applyFont="1" applyFill="1" applyBorder="1" applyAlignment="1" applyProtection="1">
      <alignment horizontal="left" vertical="center" wrapText="1"/>
    </xf>
    <xf numFmtId="0" fontId="5" fillId="0" borderId="3" xfId="0" applyFont="1" applyBorder="1" applyAlignment="1" applyProtection="1">
      <alignment horizontal="left" vertical="center"/>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21" fillId="2" borderId="3" xfId="0" applyFont="1" applyFill="1" applyBorder="1" applyAlignment="1" applyProtection="1">
      <alignment horizontal="center" vertical="center"/>
    </xf>
    <xf numFmtId="0" fontId="5" fillId="2" borderId="3"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xf numFmtId="0" fontId="5" fillId="2" borderId="5" xfId="0" applyFont="1" applyFill="1" applyBorder="1" applyAlignment="1" applyProtection="1">
      <alignment horizontal="justify" vertical="center" wrapText="1"/>
    </xf>
    <xf numFmtId="0" fontId="5" fillId="2" borderId="4" xfId="0" applyFont="1" applyFill="1" applyBorder="1" applyAlignment="1" applyProtection="1">
      <alignment horizontal="justify" vertical="center" wrapText="1"/>
    </xf>
    <xf numFmtId="0" fontId="5" fillId="4" borderId="3"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xf>
    <xf numFmtId="164" fontId="5" fillId="2"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textRotation="90" wrapText="1"/>
    </xf>
    <xf numFmtId="164" fontId="5" fillId="0" borderId="3" xfId="0" applyNumberFormat="1" applyFont="1" applyBorder="1" applyAlignment="1" applyProtection="1">
      <alignment horizontal="center" vertical="center"/>
    </xf>
    <xf numFmtId="0" fontId="34" fillId="9" borderId="0" xfId="0" applyFont="1" applyFill="1" applyAlignment="1" applyProtection="1">
      <alignment horizontal="center"/>
    </xf>
    <xf numFmtId="0" fontId="31" fillId="33" borderId="7" xfId="0" applyFont="1" applyFill="1" applyBorder="1" applyAlignment="1" applyProtection="1">
      <alignment horizontal="center" vertical="center" wrapText="1"/>
    </xf>
    <xf numFmtId="0" fontId="31" fillId="33" borderId="8" xfId="0" applyFont="1" applyFill="1" applyBorder="1" applyAlignment="1" applyProtection="1">
      <alignment horizontal="center" vertical="center" wrapText="1"/>
    </xf>
    <xf numFmtId="0" fontId="31" fillId="33" borderId="9" xfId="0" applyFont="1" applyFill="1" applyBorder="1" applyAlignment="1" applyProtection="1">
      <alignment horizontal="center" vertical="center" wrapText="1"/>
    </xf>
    <xf numFmtId="0" fontId="31" fillId="10" borderId="1" xfId="0" applyFont="1" applyFill="1" applyBorder="1" applyAlignment="1" applyProtection="1">
      <alignment horizontal="center" vertical="center" wrapText="1"/>
    </xf>
    <xf numFmtId="0" fontId="31" fillId="10" borderId="0" xfId="0" applyFont="1" applyFill="1" applyAlignment="1" applyProtection="1">
      <alignment horizontal="center" vertical="center" wrapText="1"/>
    </xf>
    <xf numFmtId="0" fontId="31" fillId="10" borderId="6"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1" fillId="35" borderId="0" xfId="0" applyFont="1" applyFill="1" applyAlignment="1" applyProtection="1">
      <alignment horizontal="center" vertical="center" wrapText="1"/>
    </xf>
    <xf numFmtId="164" fontId="5" fillId="2" borderId="2" xfId="0" applyNumberFormat="1" applyFont="1" applyFill="1" applyBorder="1" applyAlignment="1" applyProtection="1">
      <alignment horizontal="center" vertical="center" wrapText="1"/>
    </xf>
    <xf numFmtId="164" fontId="5" fillId="2" borderId="4" xfId="0" applyNumberFormat="1" applyFont="1" applyFill="1" applyBorder="1" applyAlignment="1" applyProtection="1">
      <alignment horizontal="center" vertical="center" wrapText="1"/>
    </xf>
    <xf numFmtId="0" fontId="5" fillId="0" borderId="3" xfId="0" applyFont="1" applyBorder="1" applyAlignment="1" applyProtection="1">
      <alignment horizontal="center" wrapText="1"/>
    </xf>
    <xf numFmtId="0" fontId="5" fillId="0" borderId="3" xfId="0" applyFont="1" applyBorder="1" applyAlignment="1" applyProtection="1">
      <alignment horizontal="left" wrapText="1"/>
    </xf>
    <xf numFmtId="0" fontId="21" fillId="0" borderId="3" xfId="0" applyFont="1" applyFill="1" applyBorder="1" applyAlignment="1" applyProtection="1">
      <alignment horizontal="center" vertical="center" wrapText="1"/>
    </xf>
    <xf numFmtId="0" fontId="5" fillId="0" borderId="28" xfId="0" applyFont="1" applyBorder="1" applyAlignment="1" applyProtection="1">
      <alignment horizontal="center" vertical="center" textRotation="90" wrapText="1"/>
    </xf>
    <xf numFmtId="0" fontId="5" fillId="0" borderId="28" xfId="0" applyFont="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xf>
    <xf numFmtId="164" fontId="5" fillId="31" borderId="2" xfId="0" applyNumberFormat="1" applyFont="1" applyFill="1" applyBorder="1" applyAlignment="1" applyProtection="1">
      <alignment horizontal="center" vertical="center" wrapText="1"/>
    </xf>
    <xf numFmtId="164" fontId="5" fillId="31" borderId="5" xfId="0" applyNumberFormat="1" applyFont="1" applyFill="1" applyBorder="1" applyAlignment="1" applyProtection="1">
      <alignment horizontal="center" vertical="center" wrapText="1"/>
    </xf>
    <xf numFmtId="0" fontId="5" fillId="31" borderId="3" xfId="0" applyFont="1" applyFill="1" applyBorder="1" applyAlignment="1" applyProtection="1">
      <alignment horizontal="center" vertical="center" wrapText="1"/>
    </xf>
    <xf numFmtId="0" fontId="5" fillId="31" borderId="2" xfId="0" applyFont="1" applyFill="1" applyBorder="1" applyAlignment="1" applyProtection="1">
      <alignment horizontal="center" vertical="center" wrapText="1"/>
    </xf>
    <xf numFmtId="0" fontId="5" fillId="31" borderId="5"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5" fillId="0" borderId="22" xfId="0" applyFont="1" applyBorder="1" applyAlignment="1" applyProtection="1">
      <alignment horizontal="center" vertical="center"/>
    </xf>
    <xf numFmtId="0" fontId="5" fillId="5" borderId="66"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67" xfId="0" applyFont="1" applyFill="1" applyBorder="1" applyAlignment="1" applyProtection="1">
      <alignment horizontal="center" vertical="center"/>
    </xf>
    <xf numFmtId="0" fontId="5" fillId="5" borderId="2"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0" borderId="24" xfId="0" applyFont="1" applyBorder="1" applyAlignment="1" applyProtection="1">
      <alignment horizontal="center" vertical="center" textRotation="90" wrapText="1"/>
    </xf>
    <xf numFmtId="0" fontId="5" fillId="0" borderId="22" xfId="0" applyFont="1" applyBorder="1" applyAlignment="1" applyProtection="1">
      <alignment horizontal="center" vertical="center" textRotation="90" wrapText="1"/>
    </xf>
    <xf numFmtId="0" fontId="5" fillId="0" borderId="29" xfId="0" applyFont="1" applyBorder="1" applyAlignment="1" applyProtection="1">
      <alignment horizontal="center" vertical="center" textRotation="90" wrapText="1"/>
    </xf>
    <xf numFmtId="0" fontId="23" fillId="0" borderId="39" xfId="2" applyFont="1" applyBorder="1" applyAlignment="1">
      <alignment horizontal="center" vertical="center"/>
    </xf>
    <xf numFmtId="0" fontId="24" fillId="0" borderId="41" xfId="2" applyFont="1" applyBorder="1" applyAlignment="1"/>
    <xf numFmtId="0" fontId="23" fillId="0" borderId="49" xfId="2" applyFont="1" applyBorder="1" applyAlignment="1">
      <alignment horizontal="center" vertical="center"/>
    </xf>
    <xf numFmtId="0" fontId="24" fillId="0" borderId="44" xfId="2" applyFont="1" applyBorder="1" applyAlignment="1"/>
    <xf numFmtId="0" fontId="23" fillId="21" borderId="0" xfId="2" applyFont="1" applyFill="1" applyAlignment="1">
      <alignment horizontal="center"/>
    </xf>
    <xf numFmtId="0" fontId="24" fillId="0" borderId="0" xfId="2" applyFont="1" applyAlignment="1"/>
    <xf numFmtId="0" fontId="23" fillId="22" borderId="0" xfId="2" applyFont="1" applyFill="1" applyAlignment="1">
      <alignment horizontal="center"/>
    </xf>
    <xf numFmtId="0" fontId="25" fillId="23" borderId="43" xfId="2" applyFont="1" applyFill="1" applyBorder="1" applyAlignment="1">
      <alignment horizontal="center" vertical="center" wrapText="1"/>
    </xf>
    <xf numFmtId="0" fontId="24" fillId="0" borderId="45" xfId="2" applyFont="1" applyBorder="1" applyAlignment="1"/>
    <xf numFmtId="0" fontId="22" fillId="23" borderId="43" xfId="2" applyFont="1" applyFill="1" applyBorder="1" applyAlignment="1">
      <alignment horizontal="center" vertical="center" wrapText="1"/>
    </xf>
    <xf numFmtId="0" fontId="26" fillId="23" borderId="43" xfId="2" applyFont="1" applyFill="1" applyBorder="1" applyAlignment="1">
      <alignment horizontal="left" vertical="center" wrapText="1"/>
    </xf>
    <xf numFmtId="0" fontId="22" fillId="23" borderId="39" xfId="2" applyFont="1" applyFill="1" applyBorder="1" applyAlignment="1">
      <alignment horizontal="center" vertical="center" wrapText="1"/>
    </xf>
    <xf numFmtId="0" fontId="22" fillId="0" borderId="43" xfId="2" applyFont="1" applyBorder="1" applyAlignment="1">
      <alignment horizontal="center" vertical="center" wrapText="1"/>
    </xf>
    <xf numFmtId="0" fontId="24" fillId="0" borderId="48" xfId="2" applyFont="1" applyBorder="1" applyAlignment="1"/>
    <xf numFmtId="0" fontId="22" fillId="0" borderId="48" xfId="2" applyFont="1" applyBorder="1" applyAlignment="1">
      <alignment horizontal="center" vertical="center" wrapText="1"/>
    </xf>
    <xf numFmtId="0" fontId="15" fillId="12" borderId="39" xfId="2" applyFont="1" applyFill="1" applyBorder="1" applyAlignment="1">
      <alignment horizontal="center" vertical="center" wrapText="1"/>
    </xf>
    <xf numFmtId="0" fontId="16" fillId="0" borderId="40" xfId="2" applyFont="1" applyBorder="1" applyAlignment="1"/>
    <xf numFmtId="0" fontId="16" fillId="0" borderId="41" xfId="2" applyFont="1" applyBorder="1" applyAlignment="1"/>
    <xf numFmtId="0" fontId="15" fillId="23" borderId="50" xfId="2" applyFont="1" applyFill="1" applyBorder="1" applyAlignment="1">
      <alignment horizontal="center" vertical="center" wrapText="1"/>
    </xf>
    <xf numFmtId="0" fontId="16" fillId="0" borderId="51" xfId="2" applyFont="1" applyBorder="1" applyAlignment="1"/>
    <xf numFmtId="0" fontId="16" fillId="0" borderId="46" xfId="2" applyFont="1" applyBorder="1" applyAlignment="1"/>
    <xf numFmtId="0" fontId="15" fillId="24" borderId="39" xfId="2" applyFont="1" applyFill="1" applyBorder="1" applyAlignment="1">
      <alignment horizontal="center"/>
    </xf>
    <xf numFmtId="0" fontId="17" fillId="25" borderId="0" xfId="2" applyFont="1" applyFill="1" applyAlignment="1">
      <alignment horizontal="center"/>
    </xf>
    <xf numFmtId="0" fontId="16" fillId="0" borderId="0" xfId="2" applyFont="1" applyAlignment="1"/>
    <xf numFmtId="0" fontId="14" fillId="0" borderId="43" xfId="2" applyFont="1" applyBorder="1" applyAlignment="1">
      <alignment horizontal="center" vertical="center" textRotation="90"/>
    </xf>
    <xf numFmtId="0" fontId="16" fillId="0" borderId="48" xfId="2" applyFont="1" applyBorder="1" applyAlignment="1"/>
    <xf numFmtId="0" fontId="16" fillId="0" borderId="45" xfId="2" applyFont="1" applyBorder="1" applyAlignment="1"/>
    <xf numFmtId="0" fontId="14" fillId="0" borderId="39" xfId="2" applyFont="1" applyBorder="1" applyAlignment="1">
      <alignment horizontal="center"/>
    </xf>
  </cellXfs>
  <cellStyles count="3">
    <cellStyle name="Normal" xfId="0" builtinId="0"/>
    <cellStyle name="Normal 3 2" xfId="1" xr:uid="{5587E800-8639-4808-BED5-1C856AD8597D}"/>
    <cellStyle name="Normal 4" xfId="2" xr:uid="{34A09D14-05FA-4C96-BD3F-FBDB69A84F01}"/>
  </cellStyles>
  <dxfs count="246">
    <dxf>
      <font>
        <color rgb="FF9C0006"/>
      </font>
      <fill>
        <patternFill patternType="solid">
          <fgColor rgb="FFFFC7CE"/>
          <bgColor rgb="FFFFC7CE"/>
        </patternFill>
      </fill>
    </dxf>
    <dxf>
      <font>
        <color rgb="FFFFC000"/>
      </font>
      <fill>
        <patternFill patternType="solid">
          <fgColor rgb="FFFFE5A7"/>
          <bgColor rgb="FFFFE5A7"/>
        </patternFill>
      </fill>
    </dxf>
    <dxf>
      <font>
        <color rgb="FFBF9000"/>
      </font>
      <fill>
        <patternFill patternType="solid">
          <fgColor rgb="FFFFFFB6"/>
          <bgColor rgb="FFFFFFB6"/>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ill>
        <patternFill patternType="solid">
          <fgColor rgb="FFD9E2F3"/>
          <bgColor rgb="FFD9E2F3"/>
        </patternFill>
      </fill>
    </dxf>
    <dxf>
      <fill>
        <patternFill patternType="solid">
          <fgColor rgb="FFFFFBEC"/>
          <bgColor rgb="FFFFFBEC"/>
        </patternFill>
      </fill>
    </dxf>
    <dxf>
      <fill>
        <patternFill patternType="solid">
          <fgColor rgb="FFD9E2F3"/>
          <bgColor rgb="FFD9E2F3"/>
        </patternFill>
      </fill>
    </dxf>
    <dxf>
      <fill>
        <patternFill patternType="solid">
          <fgColor rgb="FFFFFBEC"/>
          <bgColor rgb="FFFFFBEC"/>
        </patternFill>
      </fill>
    </dxf>
    <dxf>
      <font>
        <color rgb="FF9C0006"/>
      </font>
      <fill>
        <patternFill patternType="solid">
          <fgColor rgb="FFFFC7CE"/>
          <bgColor rgb="FFFFC7CE"/>
        </patternFill>
      </fill>
    </dxf>
    <dxf>
      <font>
        <color theme="5"/>
      </font>
      <fill>
        <patternFill patternType="solid">
          <fgColor rgb="FFFBE4D5"/>
          <bgColor rgb="FFFBE4D5"/>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auto="1"/>
      </font>
      <fill>
        <patternFill>
          <bgColor theme="4" tint="0.79998168889431442"/>
        </patternFill>
      </fill>
    </dxf>
    <dxf>
      <font>
        <color auto="1"/>
      </font>
      <fill>
        <patternFill>
          <bgColor rgb="FFFFFBEC"/>
        </patternFill>
      </fill>
    </dxf>
    <dxf>
      <font>
        <color rgb="FF9C0006"/>
      </font>
      <fill>
        <patternFill>
          <bgColor rgb="FFFFC7CE"/>
        </patternFill>
      </fill>
    </dxf>
    <dxf>
      <font>
        <color theme="5"/>
      </font>
      <fill>
        <patternFill>
          <bgColor theme="5"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patternType="solid">
          <fgColor rgb="FFFFC7CE"/>
          <bgColor rgb="FFFFC7CE"/>
        </patternFill>
      </fill>
    </dxf>
    <dxf>
      <font>
        <color rgb="FFED7D31"/>
      </font>
      <fill>
        <patternFill patternType="solid">
          <fgColor rgb="FFFBE4D5"/>
          <bgColor rgb="FFFBE4D5"/>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ED7D31"/>
      </font>
      <fill>
        <patternFill patternType="solid">
          <fgColor rgb="FFFBE4D5"/>
          <bgColor rgb="FFFBE4D5"/>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38100</xdr:rowOff>
    </xdr:from>
    <xdr:ext cx="1971675" cy="352425"/>
    <xdr:pic>
      <xdr:nvPicPr>
        <xdr:cNvPr id="2" name="image1.png">
          <a:extLst>
            <a:ext uri="{FF2B5EF4-FFF2-40B4-BE49-F238E27FC236}">
              <a16:creationId xmlns:a16="http://schemas.microsoft.com/office/drawing/2014/main" id="{B02A52B9-4BB1-4294-87AD-9A01993ECBA0}"/>
            </a:ext>
          </a:extLst>
        </xdr:cNvPr>
        <xdr:cNvPicPr preferRelativeResize="0"/>
      </xdr:nvPicPr>
      <xdr:blipFill>
        <a:blip xmlns:r="http://schemas.openxmlformats.org/officeDocument/2006/relationships" r:embed="rId1" cstate="print"/>
        <a:stretch>
          <a:fillRect/>
        </a:stretch>
      </xdr:blipFill>
      <xdr:spPr>
        <a:xfrm>
          <a:off x="38100" y="38100"/>
          <a:ext cx="1971675" cy="352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31752</xdr:rowOff>
    </xdr:from>
    <xdr:ext cx="2780619" cy="529168"/>
    <xdr:pic>
      <xdr:nvPicPr>
        <xdr:cNvPr id="2" name="Picture 2" descr="A picture containing object, clock&#10;&#10;Description automatically generated">
          <a:extLst>
            <a:ext uri="{FF2B5EF4-FFF2-40B4-BE49-F238E27FC236}">
              <a16:creationId xmlns:a16="http://schemas.microsoft.com/office/drawing/2014/main" id="{4AFC1910-8AFA-4F21-83EB-64774D41A3AD}"/>
            </a:ext>
          </a:extLst>
        </xdr:cNvPr>
        <xdr:cNvPicPr/>
      </xdr:nvPicPr>
      <xdr:blipFill rotWithShape="1">
        <a:blip xmlns:r="http://schemas.openxmlformats.org/officeDocument/2006/relationships" r:embed="rId1"/>
        <a:srcRect t="14509" b="12944"/>
        <a:stretch/>
      </xdr:blipFill>
      <xdr:spPr>
        <a:xfrm>
          <a:off x="0" y="31752"/>
          <a:ext cx="2780619" cy="52916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38100</xdr:rowOff>
    </xdr:from>
    <xdr:ext cx="1971675" cy="361950"/>
    <xdr:pic>
      <xdr:nvPicPr>
        <xdr:cNvPr id="2" name="image2.png">
          <a:extLst>
            <a:ext uri="{FF2B5EF4-FFF2-40B4-BE49-F238E27FC236}">
              <a16:creationId xmlns:a16="http://schemas.microsoft.com/office/drawing/2014/main" id="{BECF3241-5BD3-43DC-9C71-FCB2ADEDC225}"/>
            </a:ext>
          </a:extLst>
        </xdr:cNvPr>
        <xdr:cNvPicPr preferRelativeResize="0"/>
      </xdr:nvPicPr>
      <xdr:blipFill>
        <a:blip xmlns:r="http://schemas.openxmlformats.org/officeDocument/2006/relationships" r:embed="rId1" cstate="print"/>
        <a:stretch>
          <a:fillRect/>
        </a:stretch>
      </xdr:blipFill>
      <xdr:spPr>
        <a:xfrm>
          <a:off x="38100" y="38100"/>
          <a:ext cx="1971675" cy="3619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38100</xdr:rowOff>
    </xdr:from>
    <xdr:ext cx="1952625" cy="371475"/>
    <xdr:pic>
      <xdr:nvPicPr>
        <xdr:cNvPr id="2" name="image3.png">
          <a:extLst>
            <a:ext uri="{FF2B5EF4-FFF2-40B4-BE49-F238E27FC236}">
              <a16:creationId xmlns:a16="http://schemas.microsoft.com/office/drawing/2014/main" id="{6B9452A4-D518-4A88-A563-433308A127EF}"/>
            </a:ext>
          </a:extLst>
        </xdr:cNvPr>
        <xdr:cNvPicPr preferRelativeResize="0"/>
      </xdr:nvPicPr>
      <xdr:blipFill>
        <a:blip xmlns:r="http://schemas.openxmlformats.org/officeDocument/2006/relationships" r:embed="rId1" cstate="print"/>
        <a:stretch>
          <a:fillRect/>
        </a:stretch>
      </xdr:blipFill>
      <xdr:spPr>
        <a:xfrm>
          <a:off x="38100" y="38100"/>
          <a:ext cx="1952625" cy="3714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38100</xdr:rowOff>
    </xdr:from>
    <xdr:ext cx="1971675" cy="361950"/>
    <xdr:pic>
      <xdr:nvPicPr>
        <xdr:cNvPr id="2" name="image4.png">
          <a:extLst>
            <a:ext uri="{FF2B5EF4-FFF2-40B4-BE49-F238E27FC236}">
              <a16:creationId xmlns:a16="http://schemas.microsoft.com/office/drawing/2014/main" id="{6439EF6A-A3D0-41EB-8526-31D5CB3134FD}"/>
            </a:ext>
          </a:extLst>
        </xdr:cNvPr>
        <xdr:cNvPicPr preferRelativeResize="0"/>
      </xdr:nvPicPr>
      <xdr:blipFill>
        <a:blip xmlns:r="http://schemas.openxmlformats.org/officeDocument/2006/relationships" r:embed="rId1" cstate="print"/>
        <a:stretch>
          <a:fillRect/>
        </a:stretch>
      </xdr:blipFill>
      <xdr:spPr>
        <a:xfrm>
          <a:off x="38100" y="38100"/>
          <a:ext cx="1971675" cy="361950"/>
        </a:xfrm>
        <a:prstGeom prst="rect">
          <a:avLst/>
        </a:prstGeom>
        <a:noFill/>
      </xdr:spPr>
    </xdr:pic>
    <xdr:clientData fLocksWithSheet="0"/>
  </xdr:oneCellAnchor>
</xdr:wsDr>
</file>

<file path=xl/namedSheetViews/namedSheetView1.xml><?xml version="1.0" encoding="utf-8"?>
<namedSheetViews xmlns="http://schemas.microsoft.com/office/spreadsheetml/2019/namedsheetviews" xmlns:x="http://schemas.openxmlformats.org/spreadsheetml/2006/main">
  <namedSheetView name="View1" id="{EE333BB8-D7AC-4925-8101-11756C674DF6}"/>
</namedSheetView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atriz%20riesgos%20institucional%20(control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la Silva" refreshedDate="43964.458032523151" createdVersion="6" refreshedVersion="6" minRefreshableVersion="3" recordCount="152" xr:uid="{6488F9C6-D3A5-47E1-B016-8BE3AB9AFDEF}">
  <cacheSource type="worksheet">
    <worksheetSource ref="A4:AI160" sheet="Matriz de riesgos (2)" r:id="rId2"/>
  </cacheSource>
  <cacheFields count="44">
    <cacheField name="Nr." numFmtId="0">
      <sharedItems containsString="0" containsBlank="1" containsNumber="1" containsInteger="1" minValue="1" maxValue="59"/>
    </cacheField>
    <cacheField name="Proceso" numFmtId="0">
      <sharedItems containsBlank="1"/>
    </cacheField>
    <cacheField name="Objetivo del Proceso" numFmtId="0">
      <sharedItems containsBlank="1" longText="1"/>
    </cacheField>
    <cacheField name="Líder del Proceso" numFmtId="0">
      <sharedItems containsBlank="1"/>
    </cacheField>
    <cacheField name="Clasificación del riesgo" numFmtId="0">
      <sharedItems containsBlank="1"/>
    </cacheField>
    <cacheField name="Descripción del Riesgo" numFmtId="0">
      <sharedItems containsBlank="1"/>
    </cacheField>
    <cacheField name="Causas" numFmtId="0">
      <sharedItems containsBlank="1"/>
    </cacheField>
    <cacheField name="Consecuencias" numFmtId="0">
      <sharedItems containsBlank="1" longText="1"/>
    </cacheField>
    <cacheField name="Probabilidad" numFmtId="0">
      <sharedItems containsString="0" containsBlank="1" containsNumber="1" containsInteger="1" minValue="1" maxValue="5"/>
    </cacheField>
    <cacheField name="Impacto" numFmtId="0">
      <sharedItems containsString="0" containsBlank="1" containsNumber="1" containsInteger="1" minValue="1" maxValue="5"/>
    </cacheField>
    <cacheField name="Nivel de riesgo inherente" numFmtId="0">
      <sharedItems containsBlank="1"/>
    </cacheField>
    <cacheField name="Tratamiento del riesgo" numFmtId="0">
      <sharedItems containsBlank="1"/>
    </cacheField>
    <cacheField name="Tipo de control" numFmtId="0">
      <sharedItems containsBlank="1"/>
    </cacheField>
    <cacheField name="Control existente" numFmtId="0">
      <sharedItems containsBlank="1"/>
    </cacheField>
    <cacheField name="Calificación Controles de prevención y mitigación" numFmtId="0">
      <sharedItems containsString="0" containsBlank="1" containsNumber="1" containsInteger="1" minValue="0" maxValue="100"/>
    </cacheField>
    <cacheField name="Promedio solidez Controles de prevención y mitigación" numFmtId="0">
      <sharedItems containsString="0" containsBlank="1" containsNumber="1" minValue="0" maxValue="100"/>
    </cacheField>
    <cacheField name="Nivel a disminuir_x000a_Probabilidad_x000a_Impacto" numFmtId="0">
      <sharedItems containsBlank="1"/>
    </cacheField>
    <cacheField name="Probabilidad2" numFmtId="0">
      <sharedItems containsString="0" containsBlank="1" containsNumber="1" containsInteger="1" minValue="1" maxValue="5"/>
    </cacheField>
    <cacheField name="Impacto2" numFmtId="0">
      <sharedItems containsString="0" containsBlank="1" containsNumber="1" containsInteger="1" minValue="1" maxValue="5"/>
    </cacheField>
    <cacheField name="Nivel de riesgo residual" numFmtId="0">
      <sharedItems containsBlank="1"/>
    </cacheField>
    <cacheField name="Tratamiento del riesgo2" numFmtId="0">
      <sharedItems containsBlank="1"/>
    </cacheField>
    <cacheField name="Plan de Acción_x000a_(Acciones de mejoramiento de controles o nuevas actividades de control) " numFmtId="0">
      <sharedItems containsBlank="1"/>
    </cacheField>
    <cacheField name="Fecha de inicio (dd/mm/aaaa)" numFmtId="0">
      <sharedItems containsNonDate="0" containsDate="1" containsString="0" containsBlank="1" minDate="2020-01-02T00:00:00" maxDate="2020-03-03T00:00:00"/>
    </cacheField>
    <cacheField name="Fecha de terminación (dd/mm/aaaa)" numFmtId="0">
      <sharedItems containsNonDate="0" containsDate="1" containsString="0" containsBlank="1" minDate="2020-06-30T00:00:00" maxDate="2021-01-01T00:00:00"/>
    </cacheField>
    <cacheField name="Entregable" numFmtId="0">
      <sharedItems containsBlank="1"/>
    </cacheField>
    <cacheField name="Periodo Seguimiento" numFmtId="0">
      <sharedItems containsBlank="1"/>
    </cacheField>
    <cacheField name="Responsable" numFmtId="0">
      <sharedItems containsBlank="1"/>
    </cacheField>
    <cacheField name="Proceso Participantes" numFmtId="0">
      <sharedItems containsBlank="1"/>
    </cacheField>
    <cacheField name="Quien establece la acción" numFmtId="0">
      <sharedItems containsBlank="1"/>
    </cacheField>
    <cacheField name="Quien aprueba la acción" numFmtId="0">
      <sharedItems containsBlank="1"/>
    </cacheField>
    <cacheField name="Quien implementa la acción" numFmtId="0">
      <sharedItems containsBlank="1"/>
    </cacheField>
    <cacheField name="Clasificación del riesgo (Gestión)" numFmtId="0">
      <sharedItems containsBlank="1"/>
    </cacheField>
    <cacheField name="PROCESO2" numFmtId="0">
      <sharedItems count="17">
        <s v="Gestión de asuntos disciplinarios"/>
        <s v="Administración de bienes y servicios"/>
        <s v="Evaluación y control"/>
        <s v="Gestión financiera"/>
        <s v="Direccionamiento estratégico y planeación"/>
        <s v="Gestión de talento humano"/>
        <s v="Gestión de calidad"/>
        <s v="Gestión de comunicaciones"/>
        <s v="Gestión de cooperación internacional"/>
        <s v="Gestión de atención al ciudadano"/>
        <s v="Gestión del conocimiento e innovación"/>
        <s v="Gestión jurídica"/>
        <s v="Participación efectiva, representación y defensa técnica"/>
        <s v="Gobierno y gestión de las tecnologías"/>
        <s v="Gestión contractual"/>
        <s v="Gestión documental"/>
        <s v="Asuntos disciplinarios" u="1"/>
      </sharedItems>
    </cacheField>
    <cacheField name="No. RIESGO" numFmtId="0">
      <sharedItems containsSemiMixedTypes="0" containsString="0" containsNumber="1" containsInteger="1" minValue="1" maxValue="59"/>
    </cacheField>
    <cacheField name="Gestión / Corrupción" numFmtId="0">
      <sharedItems/>
    </cacheField>
    <cacheField name="RIESGO RESIDUAL" numFmtId="0">
      <sharedItems count="4">
        <s v="Bajo"/>
        <s v="Extremo"/>
        <s v="Moderado"/>
        <s v="Alto"/>
      </sharedItems>
    </cacheField>
    <cacheField name="CATEGORIAS DE PLANES DE ACCIÓN" numFmtId="0">
      <sharedItems containsBlank="1"/>
    </cacheField>
    <cacheField name="Monitoreo mes de enero 2020" numFmtId="0">
      <sharedItems containsBlank="1" longText="1"/>
    </cacheField>
    <cacheField name="Monitoreo mes de febrero 2020" numFmtId="0">
      <sharedItems containsBlank="1" longText="1"/>
    </cacheField>
    <cacheField name="Monitoreo mes de marzo 2020" numFmtId="0">
      <sharedItems containsBlank="1" longText="1"/>
    </cacheField>
    <cacheField name="Monitoreo mes de abril 2020" numFmtId="0">
      <sharedItems containsBlank="1" longText="1"/>
    </cacheField>
    <cacheField name="Resultado del seguimiento del primer cuatrimestre de 2020 - Subdirección de Fortalecimiento Institucional" numFmtId="0">
      <sharedItems containsBlank="1" count="7" longText="1">
        <s v="Conforme al monitoreo realizado por el proceso y las evidencias enviadas se observa que se han realizado las actividades relacionadas al cumplimiento de la acción propuesta."/>
        <s v="Conforme al monitoreo realizado por el proceso y las evidencias enviadas se observa que se han realizado actividades preparativas relacionadas al cumplimiento de la acción propuesta, la cual se encuentra dentro de los términos  de cumplimiento y se espera para el siguiente cuatrimestre evidenciar las actividades propias de la acción propuesta"/>
        <s v="Conforme al monitoreo realizado por el proceso y las evidencias enviadas se observa que se han realizado las actividades relacionadas al acción propuesta, sin embargo no se evidencia el cumplimiento de esta"/>
        <m/>
        <s v="Conforme al monitoreo realizado por el proceso y las evidencias enviadas, se observa que aun no se han iniciado las actividades relacionadas al cumplimiento de la acción propuesta , sin embargo , se encuentra dentro de los términos para iniciarlas en los próximos seguimientos"/>
        <s v="Conforme al monitoreo realizado por el proceso y las evidencias enviadas, se observa que no se han ejecutado actividades relacionadas al cumplimiento de la acción, por lo tanto se alerta al líder del proceso para su ejecución inmediata"/>
        <s v="Conforme al monitoreo realizado por el proceso y las evidencias enviadas se observa que aunque se han realizado actividades preparativas relacionadas a la acción propuesta, no se han ejecutado actividades relacionadas a su cumplimiento, por lo tanto se alerta al líder del proceso para su ejecución inmediata" u="1"/>
      </sharedItems>
    </cacheField>
    <cacheField name="Estado de la acción" numFmtId="0">
      <sharedItems containsBlank="1" count="8">
        <s v="Abierta-con avance"/>
        <m/>
        <s v="Abierta-por desarrollar"/>
        <s v="Cumplida-posible cierre"/>
        <s v="Sin reporte- no es posible realizar seguimiento -términos no vencidos" u="1"/>
        <s v="No cumplida-terminos del seguimiento vencidos" u="1"/>
        <s v="No cumplida-términos del seguimiento vencidos" u="1"/>
        <s v="Sin reporte- no es posible realizar seguimiento-términos no vencidos" u="1"/>
      </sharedItems>
    </cacheField>
    <cacheField name="Recomendaciones al proceso"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
  <r>
    <n v="1"/>
    <s v="Gestión de asuntos disciplinarios"/>
    <s v="Determinar la responsabilidad de los servidores públicos o ex servidor, en la realización de conductas disciplinariamente relevantes."/>
    <s v="Subdirector (a) de Asuntos Disciplinarios"/>
    <s v="Gestión"/>
    <s v="Omisión e Incumplimiento en los tiempos establecidos para los trámites de denuncias interpuestas a Control Interno Disciplinario."/>
    <s v="Falta de un sistema automatizado de seguimiento de tiempos y términos de cumplimiento de los requerimientos y etapas procesales"/>
    <s v="1. Desgaste y costo administrativo_x000a_2. Investigación y sanción disciplinaria_x000a_3. Nulidad del proceso"/>
    <n v="5"/>
    <n v="1"/>
    <s v="Alto"/>
    <s v="Reducir"/>
    <s v="Prevención"/>
    <s v="Los términos de vencimiento para cada etapa del proceso, se están realizando de manera manual por los servidores de la Subdirección de Asuntos Disciplinarios."/>
    <n v="85"/>
    <n v="85"/>
    <s v="2"/>
    <n v="3"/>
    <n v="1"/>
    <s v="Bajo"/>
    <s v="Compartir o transferir"/>
    <s v="Implementar una herramienta tecnológica que genere alertas a la Subdirección de Asuntos Disciplinarios sobre los términos"/>
    <d v="2020-01-02T00:00:00"/>
    <d v="2020-12-31T00:00:00"/>
    <s v="Solución implementada"/>
    <s v="Semestral"/>
    <s v="Subdirector (a) de Asuntos Disciplinarios"/>
    <s v="*Gestión de asuntos disciplinarios_x000a_*Gobierno y gestión de las tecnologías"/>
    <s v="Subdirección de asuntos disciplinarios"/>
    <s v="Subdirección de asuntos disciplinarios"/>
    <s v="Subdirección de asuntos disciplinarios"/>
    <s v="Gestión - Operativo"/>
    <x v="0"/>
    <n v="1"/>
    <s v="Gestión"/>
    <x v="0"/>
    <s v="Herramientas tecnológicas"/>
    <s v="Teniendo en cuenta el correo y el listado de asistencia cargado en la ruta: enero, actividad 1-evidencia 1 y evidencia 2 en donde el proceso de Gobierno y Gestión de las tecnologías informa a la S.A.D que el Sistema de Gestión documental que entrará a reemplazar a Orfeo será la solución tecnologíca que contribuya a minimizar este riesgo._x000a__x000a_El día 27 de enero de 2020, y posterior a mesas de trabajo desarrolladas en el ultimo trimestre del año 2019 con los ingenieros de la empresa contratada para el desarrollo del nuevo sistema de gestión documental, el jefe del Departamento de Gestión Documental, remitió a la S.A.D los flujos documentales de este proceso para revisión; tal como se evidencia en el documento cargado en la ruta: enero, actividad 1-evidencia 3"/>
    <s v="En los primeros días del mes de febrero de los cursantes, se aprobaron los flujos documentales para el correcto funcinamiento de la herramienta tecnologíca, como se evidencia en el correo adjunto como evidencia en la ruta: febrero, actividad 1-evidencia 1."/>
    <s v="Mediante el acta No. 009 de 2020 la S.A.D. deja constancia que no se le ha notificado o dado instrucciones sobre la implementación del sistema que servirá de apoyo para el tramite de sus procesos; dicha acta se encuentra en la ruta: marzo, actividad 1-evidencia 1."/>
    <s v="La subdirección de Asuntos Disciplinarios asistió  a la capacitación de CONTI (nueva herramienta) los días 16 y 23 de abril de 2020, ya que se espera entre en funcionamiento el 04 de mayo de 2020. Como evidencia de dicha asistencia se deja contancia en las actas de comité primario No. 11 y 12 ubicadas en la ruta: abril, actividad 1, evidencia 1 y evidencia 2."/>
    <x v="0"/>
    <x v="0"/>
    <s v="El proceso ha realizado las actividades necesarias y se espera cumplimiento de la acción en los plazos determinados"/>
  </r>
  <r>
    <m/>
    <m/>
    <m/>
    <m/>
    <m/>
    <m/>
    <m/>
    <m/>
    <m/>
    <m/>
    <m/>
    <m/>
    <s v="Mitigación"/>
    <s v="No existe control actual"/>
    <n v="0"/>
    <n v="0"/>
    <s v="0"/>
    <m/>
    <m/>
    <m/>
    <m/>
    <s v="Proyectar y gestionar aprobación de una guía disciplinaria como herramienta para seguimiento y trazabilidad de los documentos presentados por los ciudadanos."/>
    <d v="2020-01-02T00:00:00"/>
    <d v="2020-12-31T00:00:00"/>
    <s v="Guía disciplinaria aprobada"/>
    <s v="Semestral"/>
    <s v="Subdirector (a) de Asuntos Disciplinarios"/>
    <s v="*Administración de bienes y servicios_x000a_*Gestión de asuntos disciplinarios"/>
    <s v="Subdirección de asuntos disciplinarios"/>
    <s v="Subdirección de Infraestructura"/>
    <s v="Subdirección de Infraestructura"/>
    <m/>
    <x v="0"/>
    <n v="1"/>
    <s v="Gestión"/>
    <x v="0"/>
    <s v="Elaboración, modificación o aprobación de documentación (procesos, procedimientos, guías o manuales)"/>
    <s v="Atendiendo las sugerencias del Subdirector de Comunicaciones, se realizaron algunos ajustes a la Guia Disciplinaria remitida en el mes de Diciembre de 2020 a Comunicaciones para su diseño.Como evidencia de lo mencionado anteriormente se adjunta el correo electronico remitido, en la ruta: enero, actividad 2-evidencia 1. "/>
    <s v="Se solicitó en una reunión interna a los integrantes de la S.A.D  realizar la lectura de la Guia para posterirmente exponer sus dudas o sugerencias respecto a esta. Como se evidencia en el acta No. 06 cargada en la ruta: febrero, actividad 2- evidencia 1."/>
    <s v="Se socializaron las dudas de los servidores de la Subdirección con relación a la Guia y bajo la orientación del Subdirector se aclararon las mismas. Como se evidencia en el acta No. 08 cargada en la ruta: marzo, actividad 2-evidencia 1."/>
    <s v="El día 13 de abril de los cursantes se solicitó de nuevo a la Subdirección de Comunicaciones, la revisión y diagramación de la Guia Disciplinaria y  como consta en el acta de comité No. 12 no se ha pronunciado sobre la misma. Para efectos de seguimiento se anexa como evidencia el correo enviado el 13/04/2020 y el acta No. 12 de 2020, en la ruta: abril, actividad 2-evidencia 1 y evidencia 2"/>
    <x v="1"/>
    <x v="0"/>
    <s v="El proceso ha realizado las actividades preparativas necesarias y se espera cumplimiento de la acción en los plazos determinados "/>
  </r>
  <r>
    <n v="5"/>
    <s v="Administración de bienes y servicios"/>
    <s v="Administrar, proveer y mantener los recursos necesarios para la prestación de los servicios de infraestructura física, inventarios, gestión logística, servicios generales y seguridad física e integridad del personal de la Jurisdicción Especial para la Paz (JEP), en procura de la eficiencia y eficacia en la utilización de los mismos."/>
    <s v="Subdirector (a) de Recursos Físicos e Infraestructura"/>
    <s v="Gestión"/>
    <s v="Eventual vulnerabilidad de las medidas de seguridad física en las instalaciones de la JEP"/>
    <s v="Falta de implementación de la estrategia de seguridad de la JEP"/>
    <s v="1. Afectación emocional  y  física de las personas y posible pérdida de bienes."/>
    <n v="3"/>
    <n v="4"/>
    <s v="Extremo"/>
    <s v="Reducir"/>
    <s v="Prevención"/>
    <s v="Realizar diagnósticos de seguridad periódicamente con apoyo  de la Policía Nacional "/>
    <n v="85"/>
    <n v="42.5"/>
    <s v="0"/>
    <n v="3"/>
    <n v="4"/>
    <s v="Extremo"/>
    <s v="Reducir"/>
    <s v="Implementar y hacer seguimiento a la estrategia de seguridad"/>
    <d v="2020-01-02T00:00:00"/>
    <d v="2020-12-31T00:00:00"/>
    <s v="Estrategia de seguridad aprobada "/>
    <s v="Trimestral"/>
    <s v="Asesor III. Jefe OASP"/>
    <s v="Administración de bienes y servicios"/>
    <s v="Oficina de Seguridad"/>
    <s v="Dirección Administrativa y Financiera"/>
    <s v="Oficina de Seguridad"/>
    <s v="Gestión - Operativo"/>
    <x v="1"/>
    <n v="5"/>
    <s v="Gestión"/>
    <x v="1"/>
    <s v="Gestión del proceso (seguimientos, evaluaciones y reuniones de articulación)"/>
    <s v="_x000a_La Estrategia de Seguridad  para la Protección de las Personas y las Instalaciones de la OASP  fue  aprobada en la quinta sesión del Comité de gestión para la administración de Justicia de la Jurisdicción Especial para la Paz- JEP,  en Sesión extraordinaria llevada a cabo el 11 de Diciembre de 2019. _x000a_Soportes:  Se adjunta acta y lista de asistencia del Comité._x000a_Durante el mes de enero dando cumplimiento a los definido  en las lineas de acción de los 4  ejes de la Estrategia de Seguridad   para la Protección de las Personas y las Instalaciones de la JEP aprobada, se desarrollaron a las siguientes actividades._x000a__x000a_A. Seguridad Protectiva _x000a_- Continuidad  y seguiemiento  al  Convenio interadministrativo No. 182  de 2019  con la UNP. _x000a_- Se realizaron las diferentes coordinaciones de seguridad y logísticas para brindar la protección en los desplazamientos de los funcionarios, que en razón al cargo, las funciones que desempeñan, y su nivel de riesgo extraordinario y/o extremo lo requieren, de acuerdo con la normatividad legal vigente._x000a_Soportes: Base de protección a corte de enero de 2020. ( Los oficios y comunicaciones para e las coordinaciones de seguridad y logistica, emitidos a las diferentes entidades , se encuentran en los repositorios internos del la OASP)_x000a__x000a_B. Seguridad Física  _x000a_- Continuidad y seguiemiento al Contrato de Seguridad y Vigilancia No. 396  2019- 2020 con la empresa COOVIAM._x000a_-Se realiza un diagnostico de seguridad  a la sede principal de la JEP. El resultado del  diagnóstico de seguridad realizado, fue  enviado vía correo electrónico a la Subdirección de Recursos Físicos e Infraestructura y se encuentran en los repositorios internos de información de la Oficina Asesora de de Seguridad y Prtección. _x000a_Soportes: No se adjunta el soporte del diagnostico realizado , por ser información reservada del área de seguridad _x000a__x000a_D. Gesdtiones de Coordinación _x000a_- Se realizaron los  Estudios de viabilidad  para  los desplazamientos  solcitados durante el mes. _x000a_- Se realizaron  los respectivos acompañamientos de seguridad a los diferentes eventos o diligencias judiciales solicitados en coordinación con homólogos en el marco del Sistema –SIVJRNR._x000a_Soportes: Base de reporte de informes de instrucciones y coordinaciones de seguridad para eventos o diligencias judiciales de la OASP en Share Point. (información reservada del área de Seguridad)._x000a_Enlace: https://jepcolombia.sharepoint.com/SE/DAF/SDRFI/OASP/Lists/Instrucc/AllItems.aspx. _x000a_Base de protección a corte de enero de 2020.(Los conceptos de viabilidad  emitidas por la OASP  durante el  mes se encuentran  en los repositorios internos del la OASP)_x000a__x000a_E. Cultura de Autoprotección_x000a_- Se realizó la priemera  y segunda campaña de autoprotección por parte de la OASP tituladas:_x000a_   Informe de prevención y seguridad Taxis (Pieza impresa/ Volante)_x000a_   La seguridad con el carné de identificación (Pieza impresa/ Volante)_x000a__x000a_Soporte: CAMPAÑA INFORME DE SEGURIDAD TAXIS, PROPUESTA CAMPAÑA - LA SEGURIDAD CON EL CARNET DE IDENTIFICACIÓN"/>
    <s v="_x000a_Durante el mes de febrero, dando cumpliimiento a los definido  en las lineas de acción de los 4  ejes de la Estrategia de Seguridad   para la Protección de las Personas y las Instalaciones de la JEP aprobada , se desarrollaron a las siguientes actividades._x000a__x000a_A. Seguridad Protectiva _x000a_- Continuidad  y seguiemiento  al  Convenio interadministrativo No. 182  de 2019  con la UNP. _x000a_- Se realizaron las diferentes coordinaciones de seguridad y logísticas para brindar la protección en los desplazamientos de los funcionarios, que en razón al cargo, las funciones que desempeñan, y su nivel de riesgo extraordinario y/o extremo lo requieren, de acuerdo con la normatividad legal vigente._x000a_Soportes: Base de protección a corte de febrero de 2020. ( Los oficios y comunicaciones para e las coordinaciones de seguridad y logistica, emitidos a las diferentes entidades , se encuentran en los repositorios internos del la OASP)._x000a__x000a_B. Seguridad Física  _x000a_- Continuidad y seguiemiento al Contrato de Seguridad y Vigilancia No. 396  2019- 2020 con la empresa COOVIAM._x000a_-Se realizan dos  diagnosticos  de seguridad  para las possibles sedes alternas de la JEP. (Edificio UGI-Cll 40con Cra 13),(Edificio HDI - Cll 72 con Cra 7) . El resultado del  diagnósticos de seguridad realizados, fueron  enviados  vía correo electrónico a la Subdirección de Recursos Físicos e Infraestructura y se encuentran en los repositorios internos de información de la Oficina Asesora de de Seguridad y Prtección. _x000a_Soportes: No se adjunta el soporte de los  diagnosticos  realizados , por ser información reservada del área de seguridad_x000a__x000a_D. Gesdtiones de Coordinación _x000a_- Se realizaron los  Estudios de viabilidad  para  los desplazamientos  solcitados durante el mes. _x000a_- Se realizaron  los respectivos acompañamientos de seguridad a los diferentes eventos o diligencias judiciales solicitados en coordinación con homólogos en el marco del Sistema –SIVJRNR._x000a_Soportes: Base de reporte de informes de instrucciones y coordinaciones de seguridad para eventos o diligencias judiciales de la OASP en Share Point. ( Información reservada de la OASP)_x000a_Enlace: https://jepcolombia.sharepoint.com/SE/DAF/SDRFI/OASP/Lists/Instrucc/AllItems.aspx._x000a_Base de protección a corte de febrero de 2020.(Los conceptos de viabilidad  emitidas por la OASP  durante el  mes se encuentran  en los repositorios internos del la OASP)_x000a__x000a_E. Cultura de Autoprotección_x000a_- Se realizó la  tercera campaña de autoprotección por parte de la OASP titulada:_x000a_  Recomendaciones de seguridad (Comunicación oficial- Correo)_x000a_Soporte:RECOMENDACIONES DE SEGURIDAD"/>
    <s v="_x000a_Durante el mes de marzo, dando cumpliimiento a los definido  en las lineas de acción de los 4  ejes de la Estrategia de Seguridad   para la Protección de las Personas y las Instalaciones de la JEP aprobada , se desarrollaron a las siguientes actividades._x000a__x000a_A. Seguridad Protectiva _x000a_- Se subcribio y se realizó seguiemiento  al nuevo  Convenio interadministrativo No. 278  de  2020 con la UNP. _x000a_- Se realizaron las diferentes coordinaciones de seguridad y logísticas para brindar la protección en los desplazamientos de los funcionarios, que en razón al cargo, las funciones que desempeñan, y su nivel de riesgo extraordinario y/o extremo lo requieren, de acuerdo con la normatividad legal vigente._x000a_Soportes:Copia del Convenio interadministrativo con la UNP 278  y  Base de protección a corte de marzo de 2020._x000a__x000a_B. Seguridad Física  _x000a_- Continuidad y seguiemiento al Contrato de Seguridad y Vigilancia No. 396  2019- 2020 con la empresa COOVIAM._x000a_- Se realizó seguiemiento  al trámite  del  nuevo convenio con la PONAL para poder   brindar custodia para el desarrollo de las audiencias de la JEP, el cual se encuentra en revisión de la minuta por parte de la PONAL ._x000a_Soportes: Minuta de la Ponal _x000a__x000a_D. Gesdtiones de Coordinación _x000a_- Se realizaron los  Estudios de viabilidad  para  los desplazamientos  solcitados durante el mes. _x000a_- Se realizaron  los respectivos acompañamientos de seguridad a los diferentes eventos o diligencias judiciales solicitados en coordinación con homólogos en el marco del Sistema –SIVJRNR._x000a_Soportes: Base de reporte de informes de instrucciones y coordinaciones de seguridad para eventos o diligencias judiciales de la OASP en Share Point. Enlace: https://jepcolombia.sharepoint.com/SE/DAF/SDRFI/OASP/Lists/Instrucc/AllItems.aspx._x000a_Base de protección a corte de marzo de 2020._x000a__x000a_E. Cultura de Autoprotección_x000a_- Se realizaron  la cuarta, quinta y sexta   campañas de autoprotección por parte de la OASP tituladas:_x000a_La seguridad del ciclista es asunto de todos (Pieza impresa/ Volante)_x000a_Seguridad con equipos (Pieza impresa/ Volante)_x000a_Campaña preventiva seguridad con equipos (Pieza impresa/ Volante)_x000a_Soportes:CAMPAÑA - SEGURIDAD CON EQUIPOS, CAMPAÑA PREVENTIVA - SEGURIDAD CON EQUIPOS,RE_ PROPUESTA CAMPAÑA - LA SEGURIDAD DEL CICLISTA ES ASUNTO DE TODOS."/>
    <s v="_x000a_Durante el mes de abril, dando cumpliimiento a los definido  en las lineas de acción de los 4  ejes de la Estrategia de Seguridad   para la Protección de las Personas y las Instalaciones de la JEP aprobada , se desarrollaron a las siguientes actividades._x000a__x000a_A. Seguridad Protectiva _x000a_- Continuidad y seguiemiento  al nuevo  Convenio interadministrativo No. 278  de  2020 con la UNP. _x000a__x000a_B. Seguridad Física  _x000a_- Continuidad y seguiemiento al Contrato de Seguridad y Vigilancia No. 396  2019- 2020 con la empresa COOVIAM._x000a__x000a__x000a_D. Gesdtiones de Coordinación _x000a_- Se elaboró el protocolo interno de seguridad a seguir por la OASP para atender un evento o diligencia de la JEP_x000a_Soportes: Protocolo a seguir por la OASP para atender un evento o diligencia de la JEP ._x000a__x000a_E. Cultura de Autoprotección._x000a_ -Se realizaron  los siguientes prototipos de videos de seguridad, de autoprotección, y de socialización de la estrategia para ser gestionados y mejorados con el área de comunicaciones:_x000a_- Video socialización estrategia de seguridad_x000a_- 10 consejos para laborar en seguridad en plena crisis (prognosis COVID -19)_x000a_- Video la seguridad y sus funciones_x000a_- Se realizaró un    documento interno sobre seguridad  titulado:_x000a_La seguridad  en la RED_x000a_Soportes:Video prototipo de Socialización de la Estrategia de Seguridad y Documento la Seguridad en la RED._x000a_Soportes: Video prototipo de socialización estrategia de seguridad:_x000a_- Enlace de video prototipo de la seguridad y sus funciones : https://prezi.com/bxq-hw0hkggj/la-seguridad-y-sus-funciones/_x000a_- Enlace de video prototipo de los 10 consejos para laborar en seguridad en plena crisis: https://prezi.com/vfm8x9sh97pj/?utm_campaign=share&amp;utm_medium=copy"/>
    <x v="0"/>
    <x v="0"/>
    <s v="Una vez realizado seguimiento al cumplimiento de las acciones establecidas se encuentra lo siguiente:_x000a_* El soporte de &quot;PROPUESTA CAMPAÑA - LA SEGURIDAD CON EL CARNET DE IDENTIFICACIÓN&quot; del mes de enero no evidencia el cumplimiento de esta actividad_x000a_* El soporte de &quot;1.6. RE_ PROPUESTA CAMPAÑA - LA SEGURIDAD DEL CICLISTA ES ASUNTO DE TODOS&quot; del mes de marzo no evidencia el cumplimiento de esta actividad_x000a_* En el mes de marzo no se anexó la &quot;Base de protección a corte de abril de 2020.&quot;, como si se hizo con los primeros meses_x000a_* Para el componente de seguridad física en abril, no se adjunta soporte_x000a_* El &quot;Protocolo a seguir por la OASP para atender un evento o diligencia de la JEP .&quot; es un documento en borrador, falta su aprobación y divulgación"/>
  </r>
  <r>
    <m/>
    <m/>
    <m/>
    <m/>
    <m/>
    <m/>
    <s v="Debilidades en el diagnóstico de seguridad de las instalaciones"/>
    <m/>
    <m/>
    <m/>
    <m/>
    <m/>
    <s v="Prevención"/>
    <s v="Equipos de CCTV para el control y vigilancia electrónica "/>
    <n v="85"/>
    <m/>
    <m/>
    <m/>
    <m/>
    <m/>
    <m/>
    <s v="Realizar el seguimiento cuatrimestral al buen uso y funcionamiento de los sistemas de seguridad electrónica."/>
    <d v="2020-01-02T00:00:00"/>
    <d v="2020-12-31T00:00:00"/>
    <s v="Informe de mantenimiento preventivo y correctivo de los equipos de CCTV"/>
    <s v="Cuatrimestral"/>
    <s v="Asesor III. Jefe OASP"/>
    <s v="Administración de bienes y servicios"/>
    <s v="Oficina de Seguridad"/>
    <s v="Subdirección de Infraestructura"/>
    <s v="Oficina de Seguridad"/>
    <m/>
    <x v="1"/>
    <n v="5"/>
    <s v="Gestión"/>
    <x v="1"/>
    <s v="Gestión del proceso (seguimientos, evaluaciones y reuniones de articulación)"/>
    <s v="Se realizó el informe de las actividades de mantenimiento correctivo y preventivo de los equipos de CCTV realizados durante el mes de enero._x000a_Soporte: Informe Mantenimiento e Instalación de Equipos de Seguridad Electrónica - Enero 2020"/>
    <s v="Se realizó el informe de las actividades de mantenimiento correctivo y preventivo de los equipos de CCTV realizados durante el mes de febrero._x000a_Soporte: Informe Mantenimiento e Instalación de Equipos de Seguridad Electrónica -Febrero  2020"/>
    <s v="Se realizó el informe de las actividades de mantenimiento correctivo y preventivo de los equipos de CCTV realizados durante el mes de marzo._x000a_Soporte: Informe Mantenimiento e Instalación de Equipos de Seguridad Electrónica -Marzo  2020"/>
    <s v="Se realizó el informe de las actividades de mantenimiento correctivo y preventivo de los equipos de CCTV realizados durante el mes de abril._x000a_Soporte: Informe Mantenimiento e Instalación de Equipos de Seguridad Electrónica -Abril  2020"/>
    <x v="2"/>
    <x v="0"/>
    <s v="El soporte adjunto en los cuatro meses no es un documento que presente quien lo elaboró, una fecha de la misma o que sea presentado con un fin específico. No soporta la actividad."/>
  </r>
  <r>
    <m/>
    <m/>
    <m/>
    <m/>
    <m/>
    <m/>
    <s v="Fallas en los medios electrónicos de vigilancia y seguridad_x000a__x000a_"/>
    <m/>
    <m/>
    <m/>
    <m/>
    <m/>
    <s v="Prevención"/>
    <s v="No existe control actual"/>
    <n v="0"/>
    <m/>
    <m/>
    <m/>
    <m/>
    <m/>
    <m/>
    <s v="Realizar seguimiento trimestral de los diferentes trámites gestionados  por la OASP"/>
    <d v="2020-01-02T00:00:00"/>
    <d v="2020-12-31T00:00:00"/>
    <s v="Informe de gestión de las solicitudes atendidas "/>
    <s v="Trimestral"/>
    <s v="Asesor III. Jefe OASP"/>
    <s v="Administración de bienes y servicios"/>
    <s v="Oficina de Seguridad"/>
    <s v="Subdirección de Infraestructura"/>
    <s v="Oficina de Seguridad"/>
    <m/>
    <x v="1"/>
    <n v="5"/>
    <s v="Gestión"/>
    <x v="1"/>
    <s v="Gestión del proceso (seguimientos, evaluaciones y reuniones de articulación)"/>
    <s v="Se atendieron y gestionaron las diferentes solcitudes dirigidas a  la OASP por los funcionarios de la JEP  durante el mes de enero._x000a_Soporte:Informe Gestión de Solcitudes  de la OASP Enero 2020"/>
    <s v="Se atendieron y gestionaron las diferentes solcitudes dirigidas a  la OASP por los funcionarios de la JEP  durante el mes de febrero._x000a_Soporte:Informe Gestión de Solcitudes  de la OASP Febrero 2020"/>
    <s v="Se atendieron y gestionaron las diferentes solcitudes dirigidas a  la OASP por los funcionarios de la JEP  durante el mes de marzo._x000a_Soporte:Informe Gestión de Solcitudes  de la OASP Marzo 2020"/>
    <s v="Se atendieron y gestionaron las diferentes solcitudes dirigidas a  la OASP por los funcionarios de la JEP  durante el mes de abril._x000a_Soporte:Informe Gestión de Solcitudes  de la OASP Abril 2020"/>
    <x v="2"/>
    <x v="0"/>
    <s v="El soporte adjunto en los cuatro meses no es un documento que presente una elaboración, fecha de la misma o que sea presentado con un fin específico. No soporta la actividad."/>
  </r>
  <r>
    <m/>
    <m/>
    <m/>
    <m/>
    <m/>
    <m/>
    <s v="Falta de registros de información de las gestiones de seguridad"/>
    <m/>
    <m/>
    <m/>
    <m/>
    <m/>
    <s v="Prevención"/>
    <s v="No existe control actual"/>
    <n v="0"/>
    <m/>
    <m/>
    <m/>
    <m/>
    <m/>
    <m/>
    <m/>
    <m/>
    <m/>
    <m/>
    <m/>
    <m/>
    <m/>
    <m/>
    <m/>
    <m/>
    <m/>
    <x v="1"/>
    <n v="5"/>
    <s v="Gestión"/>
    <x v="1"/>
    <m/>
    <m/>
    <m/>
    <m/>
    <m/>
    <x v="3"/>
    <x v="1"/>
    <m/>
  </r>
  <r>
    <m/>
    <m/>
    <m/>
    <m/>
    <m/>
    <m/>
    <m/>
    <m/>
    <m/>
    <m/>
    <m/>
    <m/>
    <s v="Mitigación"/>
    <s v="No existe control actual"/>
    <n v="0"/>
    <n v="0"/>
    <s v="0"/>
    <m/>
    <m/>
    <m/>
    <m/>
    <m/>
    <m/>
    <m/>
    <m/>
    <m/>
    <m/>
    <m/>
    <m/>
    <m/>
    <m/>
    <m/>
    <x v="1"/>
    <n v="5"/>
    <s v="Gestión"/>
    <x v="1"/>
    <m/>
    <m/>
    <m/>
    <m/>
    <m/>
    <x v="3"/>
    <x v="1"/>
    <m/>
  </r>
  <r>
    <n v="6"/>
    <s v="Evaluación y control"/>
    <s v="Verificar, asesorar y evaluar de manera independiente y objetiva la efectividad en el logro de los objetivos institucionales, con el fin de contribuir al mejoramiento continuo y cumplimiento de metas."/>
    <s v="Subdirector (a) de Control Interno"/>
    <s v="Gestión"/>
    <s v="Incumplimiento en la generación de los reportes al Comité de Coordinación del Sistema de Control Interno y organismos de control en el marco del Plan Anual de Auditoría"/>
    <s v="Desconocimiento de la normatividad legal aplicable"/>
    <s v="1. Pérdida de credibilidad de la SCI._x000a_2. Investigaciones disciplinarias y/o sanciones por parte de los entes de control. _x000a_3. Establecimiento de hallazgos por parte de la CGR._x000a_4. Incumplimiento de los indicadores de gestión de la SCI"/>
    <n v="3"/>
    <n v="3"/>
    <s v="Alto"/>
    <s v="Reducir"/>
    <s v="Prevención"/>
    <s v="Garantizar que los programas individuales de auditoria cuenta con los criterios a auditar"/>
    <n v="85"/>
    <n v="70"/>
    <s v="1"/>
    <n v="2"/>
    <n v="3"/>
    <s v="Moderado"/>
    <s v="Reducir"/>
    <s v="Garantizar que los programas individuales de auditoría cuenten con los criterios a auditar"/>
    <d v="2020-01-02T00:00:00"/>
    <d v="2020-12-31T00:00:00"/>
    <s v="Programa individual de auditoría aprobada "/>
    <s v="Cuando se requiera "/>
    <s v="Subdirector (a) de Control Interno"/>
    <s v="Evaluación y control"/>
    <s v="Subdirección de Evaluación y Control"/>
    <s v="Subdirección de Evaluación y Control"/>
    <s v="Subdirección de Evaluación y Control"/>
    <s v="Gestión - Estratégico"/>
    <x v="2"/>
    <n v="6"/>
    <s v="Gestión"/>
    <x v="2"/>
    <s v="Gestión del proceso (seguimientos, evaluaciones y reuniones de articulación)"/>
    <s v="De acuerdo con lo contemplado en el Plan Anual de Auditoría vigencia 2020,  aprobado por el Comité de Coordinación del Sistema de Control Interno el pasado 2 de diciembre de 2019, durante el mes de enero de 2020 no se programaron auditorías internas de gestión, por tal motivo no se reportan actividades de elaboración y aprobación del Programa Individual de Auditoría."/>
    <s v="De acuerdo con lo contemplado en el Plan Anual de Auditoría vigencia 2020,  aprobado por el Comité de Coordinación del Sistema de Control Interno el pasado 2 de diciembre de 2019, durante el mes de febrero de 2020 no se programaron auditorías internas de gestión, por tal motivo no se reportan actividades de elaboración y aprobación del Programa Individual de Auditoría."/>
    <s v="De acuerdo con lo contemplado en el Plan Anual de Auditoría vigencia 2020,  aprobado por el Comité de Coordinación del Sistema de Control Interno el pasado 2 de diciembre de 2019, durante el mes de marzo de 2020 no se programaron auditorías internas de gestión, por tal motivo no se reportan actividades de elaboración y aprobación del Programa Individual de Auditoría."/>
    <s v="De acuerdo con lo contemplado en el Plan Anual de Auditoría vigencia 2020, aprobado por el Comité de Coordinación del Sistema de Control Interno el pasado 2 de diciembre de 2019, en el mes de abril de 2020 se encontraba programada la auditoría interna al proceso &quot;Gestión Documental&quot;, no obstante, con ocasión de la emergencia sanitaria decretada por el Gobierno Nacional a raíz de la pandemia del COVID-19, la Subdirección de  Control Interno se acogió a las medidas temporales de prevención y contención del COVID-19 como es el trabajo en casa, el cual generó cambios en la dinámica de trabajo, limitando el desarrollo de algunas verificaciones contempladas dentro de la auditoría interna mencionada, motivo por el cual, a la fecha de corte del presente monitoreo, se cuenta con la autorización de la SE en Comite Directivo para presentar la modificación del plan al Comite de Coordinación del Sistema de Control Interno."/>
    <x v="4"/>
    <x v="2"/>
    <s v="Se recomienda al proceso que conforme a la situación de distanciamiento social (COVID-19), para un próximo seguimiento se planteen estrategias para el cumplimiento de la acción propuesta"/>
  </r>
  <r>
    <m/>
    <m/>
    <m/>
    <m/>
    <m/>
    <m/>
    <s v="Inoportunidad en la ejecución del Plan Anual de Auditoria."/>
    <m/>
    <m/>
    <m/>
    <m/>
    <m/>
    <s v="Prevención"/>
    <s v="Validar la presentación oportuna de las actividades planificadas en el plan anual de auditoría"/>
    <n v="85"/>
    <m/>
    <m/>
    <m/>
    <m/>
    <m/>
    <m/>
    <s v="Validar la presentación oportuna de las actividades planificadas en el Plan Anual de Auditoría."/>
    <d v="2020-01-02T00:00:00"/>
    <d v="2020-12-31T00:00:00"/>
    <s v="Informe de seguimiento de Plan Anual de Auditoría"/>
    <s v="Mensual"/>
    <s v="Subdirector (a) de Control Interno"/>
    <s v="Evaluación y control"/>
    <s v="Subdirección de Evaluación y Control"/>
    <s v="Subdirección de Evaluación y Control"/>
    <s v="Subdirección de Evaluación y Control"/>
    <m/>
    <x v="2"/>
    <n v="6"/>
    <s v="Gestión"/>
    <x v="2"/>
    <s v="Gestión del proceso (seguimientos, evaluaciones y reuniones de articulación)"/>
    <s v="Durante el mes de enero de 2020, se inicio la ejecución de las actividades por parte de los profesionales de la SCI, sin embargo, los informes de seguimiento al Plan Anual de Auditoria son elaborados los 10 primeros dias del mes siguiente."/>
    <s v="Durante el mes de febrero de 2020, se elaboró el informe de seguimiento al Plan Anual de Auditorías vigencia 2020 correspondiente a las actividades ejecutadas durante el mes de enero, dicho informe se encuentra publicado en el enlace _x000a_Sistema de Control Interno / Subcarpeta: Plan Anual de Auditoría / 2020_x000a_https://www.jep.gov.co/Control/2020/seguimiento-plan-anual-auditoria-2020.pdf"/>
    <s v="Durante el mes de marzo de 2020, se elaboró el informe de seguimiento al Plan Anual de Auditorías vigencia 2020 correspondiente a las actividades ejecutadas durante el mes de febrero, dicho informe se encuentra publicado en el enlace _x000a_Sistema de Control Interno / Subcarpeta: Plan Anual de Auditoría / 2020_x000a_https://www.jep.gov.co/Control/2020/seguimiento-plan-anual-auditoria-febrero.pdf"/>
    <s v="Durante el mes de abril de 2020, se elaboró el informe de seguimiento al Plan Anual de Auditorías vigencia 2020 correspondiente a las actividades ejecutadas durante el mes de marzo, dicho informe se encuentra publicado en el enlace _x000a_Sistema de Control Interno / Subcarpeta: Plan Anual de Auditoría / 2020_x000a_https://www.jep.gov.co/Control/2020/seguimiento-plan-anual-auditoria-marzo.pdf"/>
    <x v="0"/>
    <x v="0"/>
    <s v="El proceso ha realizado las actividades relacionadas al cumplimiento de la acción propuesta"/>
  </r>
  <r>
    <m/>
    <m/>
    <m/>
    <m/>
    <m/>
    <m/>
    <s v="Falta de oportunidad en la socialización de los informes al comité de  Coordinación del Sistema de Control Interno para la toma de decisiones."/>
    <m/>
    <m/>
    <m/>
    <m/>
    <m/>
    <s v="Prevención"/>
    <s v="Garantizar que los informes generados por la subdirección de control interno sean presentados en las sesiones del comité de control interno"/>
    <n v="70"/>
    <m/>
    <m/>
    <m/>
    <m/>
    <m/>
    <m/>
    <s v="Garantizar que los informes generados por la SCI sean presentados en las sesiones del comité de Coordinación de Control Interno.  "/>
    <d v="2020-01-02T00:00:00"/>
    <d v="2020-12-31T00:00:00"/>
    <s v="Actas de comité de coordinación del sistema de control interno "/>
    <s v="Semestral"/>
    <s v="Subdirector (a) de Control Interno"/>
    <s v="Evaluación y control"/>
    <s v="Subdirección de Evaluación y Control"/>
    <s v="Subdirección de Evaluación y Control"/>
    <s v="Subdirección de Evaluación y Control"/>
    <m/>
    <x v="2"/>
    <n v="6"/>
    <s v="Gestión"/>
    <x v="2"/>
    <s v="Gestión del proceso (seguimientos, evaluaciones y reuniones de articulación)"/>
    <s v="N/A, periodicidad es semestral"/>
    <s v="N/A, periodicidad es semestral"/>
    <s v="N/A, periodicidad es semestral"/>
    <s v="N/A, periodicidad es semestral"/>
    <x v="4"/>
    <x v="2"/>
    <s v="Se espera en próximo seguimiento evidencias para el cumplimiento de la acción"/>
  </r>
  <r>
    <m/>
    <m/>
    <m/>
    <m/>
    <m/>
    <m/>
    <s v="Insuficiencia de personal para atender la ejecución del Plan Anual de Auditoría."/>
    <m/>
    <m/>
    <m/>
    <m/>
    <m/>
    <s v="Prevención"/>
    <s v="Verificar que la asignación de los recursos sea acorde con el personal requerido para la ejecución del plan anual de auditoría"/>
    <n v="40"/>
    <m/>
    <m/>
    <m/>
    <m/>
    <m/>
    <m/>
    <s v="Verificar que la asignación de recursos sean acordes con el personal requerido para la ejecución del Plan Anual de Auditorías."/>
    <d v="2020-01-02T00:00:00"/>
    <d v="2020-12-31T00:00:00"/>
    <s v="Contratos celebrados "/>
    <s v="Cuando se requiera "/>
    <s v="Subdirector (a) de Control Interno"/>
    <s v="Evaluación y control"/>
    <s v="Subdirección de Evaluación y Control"/>
    <s v="Subdirección de Evaluación y Control"/>
    <s v="Subdirección de Evaluación y Control"/>
    <m/>
    <x v="2"/>
    <n v="6"/>
    <s v="Gestión"/>
    <x v="2"/>
    <s v="Gestión del proceso (seguimientos, evaluaciones y reuniones de articulación)"/>
    <s v="Durante el mes de enero de 2020 la Subdirección de Control Interno llevó a cabo las siguientes contrataciones:_x000a__x000a_No. Contrato: JEP-077-2020_x000a_Valor: $ 14.035.215_x000a_Objeto: &quot;Prestar servicios profesionales para apoyar y acompañar la subdirección de control interno de la JEP, en la evaluación del Sistema del Control Interno Contable, de acuerdo con la normatividad legal vigente&quot;._x000a_Fecha de inicio: 28-ene-2020_x000a_Fecha de terminación: 26-mar-2020_x000a__x000a_No. Contrato: JEP-078-2020_x000a_Valor: $ 17.684.366_x000a_Objeto: &quot;Prestar servicios profesionales para apoyar y acompañar a la Subdirección de Control Interno de la JEP, en la elaboración y presentación de informes de ley en el marco del Sistema de Control Interno de conformidad con el Plan Anual de Auditorías&quot;._x000a_Fecha de inicio: 28-ene-2020_x000a_Fecha de terminación: 26-mar-2020"/>
    <s v="Durante el mes de febrero de 2020 la Subdirección de Control Interno llevó a cabo las siguientes contrataciones:_x000a__x000a_No. Contrato: JEP-103-2020_x000a_Valor: $ 66.498.888_x000a_Objeto: &quot;Prestar servicios profesionales para apoyar y acompañar a la Subdirección de Control Interno de la JEP en la ejecución del Plan Anual   de   Auditoría, para   asegurar   la   mejora   continua   del modelo de gestión de la JEP y de gestión documental aplicable a los procesos de la entidad&quot;._x000a_Fecha de inicio: 13-feb-2020_x000a_Fecha de terminación: 21-dic-2020_x000a__x000a_No. Contrato: JEP-127-2020_x000a_Valor: $ 41.923.200_x000a_Objeto: &quot;Prestar  servicios  profesionales  para  apoyar  y  acompañar  a  la Subdirección  de  Control  Interno  de  la  JEP  en  la  ejecución  de  las diferentes  actividades  en  el  marco  de  la  implementación  del componente información y comunicación del Sistema de Control Interno,  atendiendo  los  lineamientos  del  Archivo  General  de  la Nación&quot;._x000a_Fecha de inicio: 13-feb-2020_x000a_Fecha de terminación: 21-dic-2020_x000a__x000a_No. Contrato: JEP-128-2020_x000a_Valor: $ 41.923.200_x000a_Objeto: &quot;Prestar  servicios  profesionales  para  apoyar  y  acompañar  a  la Subdirección  de  Control  Interno  de  la  JEP  en  el  seguimiento  y evaluación  del  modelo  de  gestión  documental  de  la  JEP  y  la efectividad de los controles de los mapas de riesgos institucionales&quot;._x000a_Fecha de inicio: 13-feb-2020_x000a_Fecha de terminación: 21-dic-2020_x000a__x000a_No. Contrato: JEP-231-2020_x000a_Valor: $70.643.975_x000a_Objeto: &quot;Prestar servicios profesionales para apoyar y acompañar a la Subdirección De Control Interno de la JEP en la ejecución del Plan Anual De Auditoría en el marco del rol de enfoque hacia la prevención, administración de riesgos y evaluación y seguimiento de la gestión institucional y de los archivos de gestión de las dependencias de la JEP&quot;._x000a_Fecha de inicio: 27-feb-2020_x000a_Fecha de terminación: 21-dic-2020"/>
    <s v="Durante el mes de marzo de 2020 la Subdirección de Control Interno llevó a cabo las siguientes contrataciones:_x000a__x000a_No. Contrato: JEP-276-2020_x000a_Valor: $ 70.643.975_x000a_Objeto: &quot;Prestar servicios profesionales para apoyar y acompañar a la Subdirección de Control Interno de la JEP en la implementación del MECI en articulación con el modelo de gestión de la JEP y los lineamientos del plan institucional de archivo de la JEP&quot;._x000a_Fecha de inicio: 5-mar-2020_x000a_Fecha de terminación: 21-dic-2020_x000a__x000a_No. Contrato: JEP-330-2020_x000a_Valor: $ 81.053.459_x000a_Objeto: &quot;prestar servicios profesionales para apoyar y acompañar a la Subdirección de Control Interno en la implementación, seguimiento y evaluación del Sistema de Control Interno, para el fortalecimiento de la gestión en materia de tecnologías de la información en la JEP, de acuerdo con la normatividad legal vigente&quot;._x000a_Fecha de inicio: 27-mar-2020_x000a_Fecha de terminación: 31-dic-2020_x000a__x000a_No. Contrato: JEP-331-2020_x000a_Valor: $ 64.328.135_x000a_Objeto: &quot;Prestar servicios profesionales para apoyar y acompañar a la Subdirección de Control Interno de la JEP, en la evaluación y seguimiento de la gestión financiera en el marco del Sistema de Control Interno Contable, de acuerdo con la normatividad legal vigente&quot;._x000a_Fecha de inicio: 27-mar-2020_x000a_Fecha de terminación: 31-dic-2020"/>
    <s v="En el mes de abril de 2020 no se realizaron contrataciones por parte de la Subdirección de Control Interno."/>
    <x v="0"/>
    <x v="0"/>
    <s v="El proceso ha realizado las actividades relacionadas al cumplimiento de la acción propuesta"/>
  </r>
  <r>
    <m/>
    <m/>
    <m/>
    <m/>
    <m/>
    <m/>
    <m/>
    <m/>
    <m/>
    <m/>
    <m/>
    <m/>
    <s v="Mitigación"/>
    <s v="No existe control actual"/>
    <n v="0"/>
    <n v="0"/>
    <s v="0"/>
    <m/>
    <m/>
    <m/>
    <m/>
    <m/>
    <m/>
    <m/>
    <m/>
    <m/>
    <m/>
    <m/>
    <m/>
    <m/>
    <m/>
    <m/>
    <x v="2"/>
    <n v="6"/>
    <s v="Gestión"/>
    <x v="2"/>
    <m/>
    <m/>
    <m/>
    <m/>
    <m/>
    <x v="3"/>
    <x v="1"/>
    <m/>
  </r>
  <r>
    <n v="8"/>
    <s v="Gestión financiera"/>
    <s v="Gestionar los recursos financieros de la JEP a partir de la programación, ejecución, seguimiento y control de los mismos atendiendo la normatividad vigente."/>
    <s v="Subdirector (a) Financiero"/>
    <s v="Gestión"/>
    <s v="Falta de oportunidad en la realización de las operaciones presupuestales, contables y tesorales."/>
    <s v="Debilidad en los conocimientos del personal a cargo del proceso"/>
    <s v="1. Hechos cumplidos_x000a_2. Reprocesos                                                                                               _x000a_3. No ejecución del PAC"/>
    <n v="5"/>
    <n v="3"/>
    <s v="Extremo"/>
    <s v="Reducir"/>
    <s v="Prevención"/>
    <s v="Capacitación continua del personal y cumplimiento del perfil del cargo"/>
    <n v="85"/>
    <n v="85"/>
    <s v="2"/>
    <n v="3"/>
    <n v="3"/>
    <s v="Alto"/>
    <s v="Reducir"/>
    <m/>
    <m/>
    <m/>
    <m/>
    <m/>
    <m/>
    <m/>
    <m/>
    <m/>
    <m/>
    <s v="Gestión - Operativo"/>
    <x v="3"/>
    <n v="8"/>
    <s v="Gestión"/>
    <x v="3"/>
    <m/>
    <m/>
    <m/>
    <m/>
    <m/>
    <x v="3"/>
    <x v="1"/>
    <m/>
  </r>
  <r>
    <m/>
    <m/>
    <m/>
    <m/>
    <m/>
    <m/>
    <s v="Presentación extemporánea de las solicitudes por parte de los usuarios del proceso"/>
    <m/>
    <m/>
    <m/>
    <m/>
    <m/>
    <s v="Prevención"/>
    <s v="Lineamientos, circulares, correos, cronogramas"/>
    <n v="85"/>
    <m/>
    <m/>
    <m/>
    <m/>
    <m/>
    <m/>
    <s v=" _x000a_Generar recordatorios en las fechas relacionada con las legalizaciones con el fin de hacer cumplir lo establecido en la normatividad de la entidad."/>
    <d v="2020-01-02T00:00:00"/>
    <d v="2020-12-31T00:00:00"/>
    <s v="Notificación de alerta a los responsables"/>
    <s v="Mensual"/>
    <s v="Subdirector (a) Financiero"/>
    <s v="* Gestión Financiera_x000a_* Todos los procesos"/>
    <s v="Subdirección Financiera"/>
    <s v="Dirección Administrativa y Financiera"/>
    <s v="Subdirección Financiera"/>
    <m/>
    <x v="3"/>
    <n v="8"/>
    <s v="Gestión"/>
    <x v="3"/>
    <s v="Gestión del proceso (seguimientos, evaluaciones y reuniones de articulación)"/>
    <s v="Se expidió Circular Interna No.01, en la cual se  indicaron los lineamientos sobre la programación y ejecución del PAC correspondiente a la vigencia 2020, dirigida a los directores, subdirectores, jefes de oficina, coordinadores y supervisores de contratos; así mismo se adelantó solicitud de PAC para atender el pago de nómina de servidores, servicios públicos, contratos de vigencias futuras, entre otros. "/>
    <s v="Se programaron los recursos PAC dentro de las fechas establecidas por el Ministerio de Hacienda  y se realizó seguimiento a la ejecución del PAC de manera semanal,  a través de correo electrónico se remitieron alertas  a los supervisores con el fin de informar sobre las cuentas programadas y no radicadas en la subdirección para su pago. "/>
    <s v="Se programaron los recursos PAC dentro de las fechas establecidas por el Ministerio de Hacienda  y se realizó seguimiento a la ejecución del PAC de manera semanal, a través de correo electrónico se remitieron alertas a los supervisores con el fin de informar sobre las cuentas programadas y no radicadas en la subdirección para su pago"/>
    <s v="Se programaron los recursos PAC dentro de las fechas establecidas por el Ministerio de Hacienda  y se realizó seguimiento a la ejecución del PAC de manera semanal, a través de correo electrónico se remitieron alertas a los supervisores con el fin de informar sobre las cuentas programadas y no radicadas en la subdirección para su pago"/>
    <x v="0"/>
    <x v="0"/>
    <s v="El proceso ha realizado las actividades necesarias para el cumplimiento de la acción propuesta. Adicionalmente se recomienda al proceso: _x000a_1.En la redacción de los monitoreos, relacionar de forma específica la evidencia que reposa en el one drive. Un ejemplo de ello es: &quot;se expidió Circular Interna No.01, en la cual se indicaron los lineamientos sobre la programación y ejecución del PAC correspondiente a la vigencia 2020, dirigida a los directores, subdirectores, jefes de oficina, coordinadores y supervisores de contratos; así mismo se adelantó solicitud de PAC para atender el pago de nómina de servidores, servicios públicos, contratos de vigencias futuras, entre otros&quot;. _x000a_*El cumplimiento de esta actividad se evidencia en el archivo/los archivos “xxxxx”, los cuales fueron cargados en el one drive. _x000a_2.Enumerar las evidencias en el one drive con el fin de facilitar el seguimiento y relacionarlas de esta forma en los monitoreos._x000a_3. No repetir en las carpetas de evidencias del one drive la matriz de riesgos, la misma se debe cargar consolidada sólo una vez. "/>
  </r>
  <r>
    <m/>
    <m/>
    <m/>
    <m/>
    <m/>
    <m/>
    <s v="Entrega de información incorrecta o de baja calidad de las solicitudes por parte de los usuarios del proceso."/>
    <m/>
    <m/>
    <m/>
    <m/>
    <m/>
    <s v="Prevención"/>
    <s v="Lineamientos, circulares, correos"/>
    <n v="85"/>
    <m/>
    <m/>
    <m/>
    <m/>
    <m/>
    <m/>
    <s v="Controlar la programación y ejecución mensual del PAC, entre la Subdirección Financiera y los líderes responsables."/>
    <d v="2020-01-02T00:00:00"/>
    <d v="2020-12-31T00:00:00"/>
    <s v="informes mensuales"/>
    <s v="Mensual"/>
    <s v="Subdirector (a) Financiero"/>
    <s v="* Gestión Financiera_x000a_* Todos los procesos"/>
    <s v="Subdirección Financiera"/>
    <s v="Dirección Administrativa y Financiera"/>
    <s v="Subdirección Financiera"/>
    <m/>
    <x v="3"/>
    <n v="8"/>
    <s v="Gestión"/>
    <x v="3"/>
    <s v="Gestión del proceso (seguimientos, evaluaciones y reuniones de articulación)"/>
    <s v="Se logró el cumplimiento de los indicadores de ejecución de PAC en un nivel satisfactorio. Se reporta a Fortalecimiento toda vez que cruza con el indicador de gestión"/>
    <s v="Al cierre del mes de febrero se logro el cumplimiento de los indicadores de ejecución de PAC en un nivel satisfactorio. Se reporta a Fortalecimiento toda vez que cruza con el indicador de gestión"/>
    <s v="Se logró el cumplimiento de los indicadores de ejecución de PAC en un nivel satisfactorio, a pesar de la coyuntura presentada por la cuarentena establecida por el Gobierno Nacional del COVID-19. Se reporta a Fortalecimiento toda vez que cruza con el indicador de gestión"/>
    <s v="Se logró un cumplimiento satisfactorio del PAC, a pesar de la coyuntura presentada por la cuarentena establecida por el Gobierno Nacional del COVID-19. Se reporta a Fortalecimiento toda vez que cruza con el indicador de gestión"/>
    <x v="0"/>
    <x v="0"/>
    <s v="Se recomienda al proceso:_x000a_1.En la redacción de los monitoreos, relacionar de forma específica la evidencia que reposa en el one drive._x000a_2.Enumerar las evidencias en el one drive con el fin de facilitar el seguimiento y relacionarlas de esta forma en los monitoreos._x000a_3. No repetir en las carpetas de evidencias del one drive la matriz de riesgos, la misma se debe cargar consolidada sólo una vez"/>
  </r>
  <r>
    <m/>
    <m/>
    <m/>
    <m/>
    <m/>
    <m/>
    <s v="Problemas tecnológicos del SIIF del Ministerio de Hacienda"/>
    <m/>
    <m/>
    <m/>
    <m/>
    <m/>
    <s v="Prevención"/>
    <s v="Socialización de las novedades del Sistema SIIF"/>
    <n v="85"/>
    <m/>
    <m/>
    <m/>
    <m/>
    <m/>
    <m/>
    <m/>
    <m/>
    <m/>
    <m/>
    <m/>
    <m/>
    <m/>
    <m/>
    <m/>
    <m/>
    <m/>
    <x v="3"/>
    <n v="8"/>
    <s v="Gestión"/>
    <x v="3"/>
    <m/>
    <m/>
    <m/>
    <m/>
    <m/>
    <x v="3"/>
    <x v="1"/>
    <m/>
  </r>
  <r>
    <m/>
    <m/>
    <m/>
    <m/>
    <m/>
    <m/>
    <m/>
    <m/>
    <m/>
    <m/>
    <m/>
    <m/>
    <s v="Mitigación"/>
    <s v="No existe control actual"/>
    <n v="0"/>
    <n v="0"/>
    <s v="0"/>
    <m/>
    <m/>
    <m/>
    <m/>
    <m/>
    <m/>
    <m/>
    <m/>
    <m/>
    <m/>
    <m/>
    <m/>
    <m/>
    <m/>
    <m/>
    <x v="3"/>
    <n v="8"/>
    <s v="Gestión"/>
    <x v="3"/>
    <m/>
    <m/>
    <m/>
    <m/>
    <m/>
    <x v="3"/>
    <x v="1"/>
    <m/>
  </r>
  <r>
    <n v="9"/>
    <s v="Gestión financiera"/>
    <s v="Gestionar los recursos financieros de la JEP a partir de la programación, ejecución, seguimiento y control de los mismos atendiendo la normatividad vigente."/>
    <s v="Subdirector (a) Financiero"/>
    <s v="Gestión"/>
    <s v="Deficiencias en el control de las operaciones presupuestales, contables y tesorales"/>
    <s v="Debilidad en los conocimientos del personal a cargo del proceso"/>
    <s v="1. Imputación o clasificación presupuestal y contable errada                                                                                                                               _x000a_2. Publicación de información presupuestal y financiera de baja calidad                                                                                       _x000a_3. Impacto reputacional_x000a_4. Sanciones fiscales, penales, disciplinarias"/>
    <n v="5"/>
    <n v="3"/>
    <s v="Extremo"/>
    <s v="Reducir"/>
    <s v="Prevención"/>
    <s v="Capacitación continua del personal; cumplimiento del perfil del cargo"/>
    <n v="85"/>
    <n v="85"/>
    <s v="2"/>
    <n v="3"/>
    <n v="3"/>
    <s v="Alto"/>
    <s v="Reducir"/>
    <s v="Solicitar y ofrecer capacitaciones al personal de la JEP sobre los requerimientos del SIIF Nación"/>
    <d v="2020-01-02T00:00:00"/>
    <d v="2020-12-31T00:00:00"/>
    <s v="Certificaciones de asistencia"/>
    <s v="Anual"/>
    <s v="Subdirector (a) Financiero"/>
    <s v="*Gestión Financiera_x000a_*Gestión de conocimiento e innovación"/>
    <s v="Subdirección Financiera"/>
    <s v="Dirección Administrativa y Financiera"/>
    <s v="*Subdirección Financiera_x000a_*Subdirección de Fortalecimiento Institucional"/>
    <s v="Gestión - Operativo"/>
    <x v="3"/>
    <n v="9"/>
    <s v="Gestión"/>
    <x v="3"/>
    <s v="Capacitaciones, sensibilizaciones, talleres, socializaciones o divulgación de información"/>
    <s v="Se realizó 1 capacitación sobre apertura y manejo de la Caja Menor a la que asisitó 1 servidor de la Subdirección de Infraestructura y Recursos Físicos"/>
    <s v="Se realizaron 2 capacitaciones de &quot;Gestión Viáticos&quot; los días 5 y 13 a las cuales asistieron tres (4) servidores de la Subdirección Financiera y tres (3) del área de viáticos. "/>
    <s v="Se realizó una (1) capacitación en gestión de la cadena básica presupuestal, el día 09 de marzo de 2020 a la cual asistió un contratista de  la Subdirección Financiera"/>
    <s v="No se realizaron capacitacitaciones por parte del SIIF Nación"/>
    <x v="0"/>
    <x v="0"/>
    <s v="Se recomienda al proceso:_x000a_1.En la redacción de los monitoreos, relacionar de forma específica la evidencia que reposa en el one drive._x000a_2.Enumerar las evidencias en el one drive con el fin de facilitar el seguimiento y relacionarlas de esta forma en los monitoreos._x000a_3. No repetir en las carpetas de evidencias del one drive la matriz de riesgos, la misma se debe cargar consolidada sólo una vez._x000a_4. Tener en cuenta el correo de solicitud remitido por el Subdirector Financiero el día 08 de mayo de 2020, para la modificación de los monitores de los meses de febrero y marzo de 2020, el cual se relaciona a continuación &quot;De: Juan David Olarte Torres &lt;juan.olarte@jep.gov.co&gt;_x000a_Fecha: viernes, 8 de mayo de 2020, 5:18 p. m._x000a_Para: Julián David Hernández Valencia &lt;julian.hernandez@jep.gov.co&gt;_x000a_CC: Luz Amanda Granados Urrea &lt;luz.granados@jep.gov.co&gt;, Martha Lucia Hurtado Bedoya &lt;martha.hurtado@jep.gov.co&gt;_x000a_Asunto: Solicitud de ajuste en la matriz de riesgos de gestión_x000a_Apreciado Julián,_x000a_De manera atenta, solicito una ajuste en el monitoreo que se realiza a las acciones de la matriz de riesgos de gestión así.  _x000a_En el riesgo  “Deficiencias en el control de las operaciones presupuestales, contables y tesorales”, cuyo plan de acción es “Solicitar y ofrecer capacitaciones al personal de la JEP sobre los requerimientos del SIIF Nación” modificar lo siguiente:_x000a_En el monitoreo correspondiente al mes de febrero ingresar el siguiente texto. “Se realizaron 2 capacitaciones de &quot;Gestión Viáticos&quot; los días 5 y 13 a las cuales asistieron cuatro (4) servidores de la Subdirección Financiera y tres (3) del área de viáticos”. La evidencia en el Drive corresponde a 7 certificados de capacitación_x000a_En el monitoreo correspondiente al mes de marzo ingresar el siguiente texto. “Se realizó una (1) capacitación en gestión de la cadena básica presupuestal, el día 09 de marzo de 2020 a la cual asistió un contratista de la Subdirección Financiera”. La evidencia en el drive corresponde a 1 certificación de Carolina Perez contratista de esta subdirección&quot;."/>
  </r>
  <r>
    <m/>
    <m/>
    <m/>
    <m/>
    <m/>
    <m/>
    <s v="Desconocimiento de los hitos del proceso de control"/>
    <m/>
    <m/>
    <m/>
    <m/>
    <m/>
    <s v="Prevención"/>
    <s v="Capacitación continua del personal"/>
    <n v="85"/>
    <m/>
    <m/>
    <m/>
    <m/>
    <m/>
    <m/>
    <m/>
    <m/>
    <m/>
    <m/>
    <m/>
    <m/>
    <m/>
    <m/>
    <m/>
    <m/>
    <m/>
    <x v="3"/>
    <n v="9"/>
    <s v="Gestión"/>
    <x v="3"/>
    <m/>
    <m/>
    <m/>
    <m/>
    <m/>
    <x v="3"/>
    <x v="1"/>
    <m/>
  </r>
  <r>
    <m/>
    <m/>
    <m/>
    <m/>
    <m/>
    <m/>
    <s v="Debilidad en la descripción de las necesidades a adquirir o  contratar de las áreas técnicas"/>
    <m/>
    <m/>
    <m/>
    <m/>
    <m/>
    <s v="Prevención"/>
    <s v="Aplicación de formatos establecidos"/>
    <n v="85"/>
    <m/>
    <m/>
    <m/>
    <m/>
    <m/>
    <m/>
    <m/>
    <m/>
    <m/>
    <m/>
    <m/>
    <m/>
    <m/>
    <m/>
    <m/>
    <m/>
    <m/>
    <x v="3"/>
    <n v="9"/>
    <s v="Gestión"/>
    <x v="3"/>
    <m/>
    <m/>
    <m/>
    <m/>
    <m/>
    <x v="3"/>
    <x v="1"/>
    <m/>
  </r>
  <r>
    <m/>
    <m/>
    <m/>
    <m/>
    <m/>
    <m/>
    <s v="Baja calidad de la información _x000a_"/>
    <m/>
    <m/>
    <m/>
    <m/>
    <m/>
    <s v="Prevención"/>
    <s v="Cruce de información entre las áreas presupuestales, contables y tesorales"/>
    <n v="85"/>
    <m/>
    <m/>
    <m/>
    <m/>
    <m/>
    <m/>
    <m/>
    <m/>
    <m/>
    <m/>
    <m/>
    <m/>
    <m/>
    <m/>
    <m/>
    <m/>
    <m/>
    <x v="3"/>
    <n v="9"/>
    <s v="Gestión"/>
    <x v="3"/>
    <m/>
    <m/>
    <m/>
    <m/>
    <m/>
    <x v="3"/>
    <x v="1"/>
    <m/>
  </r>
  <r>
    <m/>
    <m/>
    <m/>
    <m/>
    <m/>
    <m/>
    <m/>
    <m/>
    <m/>
    <m/>
    <m/>
    <m/>
    <s v="Mitigación"/>
    <s v="No existe control actual"/>
    <n v="0"/>
    <n v="0"/>
    <s v="0"/>
    <m/>
    <m/>
    <m/>
    <m/>
    <m/>
    <m/>
    <m/>
    <m/>
    <m/>
    <m/>
    <m/>
    <m/>
    <m/>
    <m/>
    <m/>
    <x v="3"/>
    <n v="9"/>
    <s v="Gestión"/>
    <x v="3"/>
    <m/>
    <m/>
    <m/>
    <m/>
    <m/>
    <x v="3"/>
    <x v="1"/>
    <m/>
  </r>
  <r>
    <n v="12"/>
    <s v="Direccionamiento estratégico y planeación"/>
    <s v="Definir y formular los lineamientos estratégicos institucionales; así como evaluar y hacer seguimiento a los planes, programas y proyectos orientados al logro de los objetivos de la Jurisdicción Especial para la Paz (JEP)."/>
    <s v="Subdirector (a) de Planeación"/>
    <s v="Gestión"/>
    <s v="Posible divergencia de visión institucional entre las unidades de la JEP "/>
    <s v="Cultura organizacional en proceso de consolidación"/>
    <s v="1. Planeación incompleta que no refleja un desarrollo homogéneo de la entidad._x000a_2. Baja apropiación y reconocimiento del plan estratégico e instrumentos de planeación_x000a_3. Mayor tiempo en la construcción e implementación de los instrumentos. _x000a_4. Desarticulación en la construcción e implementación del direccionamiento estratégico en la entidad.  _x000a_5. Planeación de la entidad enfocada principalmente en actividades operativas / funcionales._x000a_6. Incumplimiento en los términos legales para la planeación institucional."/>
    <n v="4"/>
    <n v="4"/>
    <s v="Extremo"/>
    <s v="Reducir"/>
    <s v="Prevención"/>
    <s v="Desarrollo de actividades que fortalecen la cultura organizacional"/>
    <n v="60"/>
    <n v="60"/>
    <s v="1"/>
    <n v="3"/>
    <n v="3"/>
    <s v="Alto"/>
    <s v="Reducir"/>
    <s v="Realizar capacitaciones para estandarizar conceptos y reducir brechas entre las unidades de la JEP, en materia de formulación de políticas, planes y proyectos."/>
    <d v="2020-01-02T00:00:00"/>
    <d v="2020-12-31T00:00:00"/>
    <s v="Listados de asistencia de capacitación "/>
    <s v="Anual"/>
    <s v="Subdirector (a) de Planeación"/>
    <s v="* Direccionamiento estratégico y planeación_x000a_* Gestión del Conocimiento e Innovación"/>
    <s v="Subdirección de Planeación"/>
    <s v="* Subdirección de Planeación_x000a_* Subdirección de fortalecimiento Institucional"/>
    <s v="* Subdirección de Planeación_x000a_*Subdirección de fortalecimiento Institucional"/>
    <s v="Gestión - Estratégico"/>
    <x v="4"/>
    <n v="12"/>
    <s v="Gestión"/>
    <x v="3"/>
    <s v="Capacitaciones, sensibilizaciones, talleres, socializaciones o divulgación de información"/>
    <s v="&quot;En implementación y actualización del Plan Estadístico Institucional, en enero de  2020, se realizaron dos  (2) reuniones de revisión de conceptos estadísticos de manera presencial (adjunto en carpetas compartidas la lista de asistencia) orientadas a la estandarización de rutinas y conceptos estadísticos._x000a_Avance del seguimiento anual acumulado, reportado en abril ( columna AO ).  &quot;"/>
    <s v="&quot;En implementación y actualización del Plan Estadístico Institucional, en febrero de  2020, se realizó una (1) reuniones de revisión de conceptos estadísticos de manera presencial (adjunto en carpetas compartidas la lista de asistencia) orientadas a la estandarización de rutinas y conceptos estadísticos._x000a_Avance del seguimiento anual acumulado, reportado en abril ( columna AO ).  &quot;"/>
    <s v="&quot;En implementación y actualización del Plan Estadístico Institucional, en marzo  de  2020, se realizó una (1) reuniones de revisión de conceptos estadísticos de manera presencial (adjunto en carpetas compartidas la lista de asistencia) orientadas a la estandarización de rutinas y conceptos estadísticos._x000a_Avance del seguimiento anual acumulado, reportado en abril ( columna AO ).  &quot;"/>
    <s v="&quot;Se realizó la propuesta de las pautas para el monitoreo y seguimiento trimestral del POA 2020 y se socializó a nivel Sub. de Planeación (reunión virtual 2 de abril de 2020), logrando desarrollar lineamientos estándar  para consolidar los reportes cualitativos en los cortes de seguimiento (evidencia carpetas compartidas word); fueron  parte de la solicitud a los jefes de las dependencias mediante  correo electrónico._x000a__x000a_Se programó y adelantó el 28 de abril reunión de acompañamiento con la SDSJ, para el reporte POA I TRIM (evidencia carpetas compartidas), lo anterior como parte de proceso de acompañamiento por demanda en la preparación del seguimiento a los POA de la Magistratura._x000a__x000a_En revisión de las actividades adelantadas relacionadas con la implementación y actualización del Plan Estadístico Institucional, relacionadas con temas de capacitación o estandarización se concentraron a finales de 2019. En 2020, se han realizado 4 reuniones de revisión de conceptos estadísticos de manera presencial (adjunto listas de asistencia) orientadas a la estandarización de rutinas y conceptos estadísticos y 7 de manera virtual._x000a_Links de las reuniones virtuales que disponen de grabación en las otras la evidencia están en el calendario._x000a_https://web.microsoftstream.com/video/2918cc11-465b-44a7-a65a-1470ff49e050_x000a_https://web.microsoftstream.com/video/98ed31db-c291-4828-9b03-05b65b13f5ef_x000a_https://web.microsoftstream.com/video/5ce99045-d2d0-4e05-b66d-d0a49ca150f7_x000a_https://web.microsoftstream.com/video/bda08b1f-eb75-4b55-864b-e97f34cc7a7a_x000a_https://web.microsoftstream.com/video/9bf51e98-4368-4479-978e-f888cced1a5e&quot;"/>
    <x v="0"/>
    <x v="0"/>
    <s v="1. Se recomienda en el monitoreo, relacionar de forma específica las personas o las dependencias que participan en las reuniones o capacitaciones._x000a_2. Se recomienda tomar pantallazo de los participantes a las reuniones virtuales, no solo el pantallazo de la invitación"/>
  </r>
  <r>
    <m/>
    <m/>
    <m/>
    <m/>
    <m/>
    <m/>
    <s v="Toma de decisiones en múltiples niveles y actores de la Entidad"/>
    <m/>
    <m/>
    <m/>
    <m/>
    <m/>
    <s v="Prevención"/>
    <s v="Normatividad interna que define instancias y competencias (Órgano de Gobierno, Comités de planeación) "/>
    <n v="60"/>
    <m/>
    <m/>
    <m/>
    <m/>
    <m/>
    <m/>
    <m/>
    <m/>
    <m/>
    <m/>
    <m/>
    <m/>
    <m/>
    <m/>
    <m/>
    <m/>
    <m/>
    <x v="4"/>
    <n v="12"/>
    <s v="Gestión"/>
    <x v="3"/>
    <m/>
    <m/>
    <m/>
    <m/>
    <m/>
    <x v="3"/>
    <x v="1"/>
    <m/>
  </r>
  <r>
    <m/>
    <m/>
    <m/>
    <m/>
    <m/>
    <m/>
    <s v="Problemas de articulación entre las unidades de la JEP"/>
    <m/>
    <m/>
    <m/>
    <m/>
    <m/>
    <s v="Prevención"/>
    <s v="Existen instancias colegiadas de coordinación para la toma de decisiones"/>
    <n v="60"/>
    <m/>
    <m/>
    <m/>
    <m/>
    <m/>
    <m/>
    <m/>
    <m/>
    <m/>
    <m/>
    <m/>
    <m/>
    <m/>
    <m/>
    <m/>
    <m/>
    <m/>
    <x v="4"/>
    <n v="12"/>
    <s v="Gestión"/>
    <x v="3"/>
    <m/>
    <m/>
    <m/>
    <m/>
    <m/>
    <x v="3"/>
    <x v="1"/>
    <m/>
  </r>
  <r>
    <m/>
    <m/>
    <m/>
    <m/>
    <m/>
    <m/>
    <m/>
    <m/>
    <m/>
    <m/>
    <m/>
    <m/>
    <s v="Mitigación"/>
    <s v="Asistencia y facilitación de terceros calificados para la formulación o construcción de lineamientos para el direccionamiento estratégico institucional."/>
    <n v="60"/>
    <n v="60"/>
    <s v="1"/>
    <m/>
    <m/>
    <m/>
    <m/>
    <m/>
    <m/>
    <m/>
    <m/>
    <m/>
    <m/>
    <m/>
    <m/>
    <m/>
    <m/>
    <m/>
    <x v="4"/>
    <n v="12"/>
    <s v="Gestión"/>
    <x v="3"/>
    <m/>
    <m/>
    <m/>
    <m/>
    <m/>
    <x v="3"/>
    <x v="1"/>
    <m/>
  </r>
  <r>
    <n v="13"/>
    <s v="Direccionamiento estratégico y planeación"/>
    <s v="Definir y formular los lineamientos estratégicos institucionales; así como evaluar y hacer seguimiento a los planes, programas y proyectos orientados al logro de los objetivos de la Jurisdicción Especial para la Paz (JEP)."/>
    <s v="Subdirector (a) de Planeación"/>
    <s v="Gestión"/>
    <s v="Demora e incumplimiento en la formulación y seguimiento a los proyectos de inversión"/>
    <s v="Limitado conocimiento de los lineamientos técnicos y metodológicos del SUIFP-SPI._x000a__x000a_"/>
    <s v="1. Reprocesos en la formulación y seguimiento_x000a_2. Inadecuada formulación de proyectos (MGA)_x000a_3. Pérdida de credibilidad ante las autoridades técnicas._x000a_4. Limitado acceso a recursos públicos de inversión._x000a_5. Retardo en el cumplimiento de las metas establecidas._x000a_6. Hallazgos por parte de los organismos de control."/>
    <n v="3"/>
    <n v="5"/>
    <s v="Extremo"/>
    <s v="Reducir"/>
    <s v="Prevención"/>
    <s v="Seguimiento a SPI "/>
    <n v="80"/>
    <n v="80"/>
    <s v="2"/>
    <n v="1"/>
    <n v="5"/>
    <s v="Extremo"/>
    <s v="Reducir"/>
    <s v="Fortalecer a través de capacitaciones las competencias y conocimientos de los servidores en formulación y seguimiento a los proyectos de inversión pública. "/>
    <d v="2020-01-02T00:00:00"/>
    <d v="2020-12-31T00:00:00"/>
    <s v="Listados de asistencia de capacitaciones"/>
    <s v="Anual"/>
    <s v="Subdirector (a) de Planeación"/>
    <s v="* Direccionamiento estratégico y planeación_x000a_* Gestión del Conocimiento e Innovación"/>
    <s v="* Subdirección de Planeación_x000a_*Subdirección de Fortalecimiento Institucional"/>
    <s v="Subdirección de Fortalecimiento Institucional"/>
    <s v="* Subdirección de Planeación_x000a_*Subdirección de fortalecimiento Institucional"/>
    <s v="Gestión - Operativo"/>
    <x v="4"/>
    <n v="13"/>
    <s v="Gestión"/>
    <x v="1"/>
    <s v="Capacitaciones, sensibilizaciones, talleres, socializaciones o divulgación de información"/>
    <s v="N/A reporte del avance anual "/>
    <s v="N/A reporte del avance anual "/>
    <s v="N/A reporte del avance anual "/>
    <s v="&quot;Se ha logrado preparar y realizar capacitaciones en materia de formulación y seguimiento de proyectos, realizada por Teams en dos sesiones el 2 y 3 de abril (PDF)._x000a_Asimismo, se adjunta evidencias de la capacitación realizada a través de tutorial para seguimiento, enviado el 30 de abril. El tutorial fue elaborado por un miembro del equipo de la Subdirección y lo pueden descargar en el siguiente link:n: video tutorial para cargue de SPI realizado por esta Subdirección: https://jepcolombia-my.sharepoint.com/:v:/g/personal/laura_hernandez_jep_gov_co/EU9kXzYUdA1Enp9k1VWApb8BFg6thy4WvndoxQhQMn-Fgg?e=YuGJNk. Como soporte se adjunta en carpetas compartidas, como avance del seguimiento anual.  &quot;"/>
    <x v="0"/>
    <x v="0"/>
    <s v="El proceso ha realizado actividades relacionadas al cumplimiento de la acción"/>
  </r>
  <r>
    <m/>
    <m/>
    <m/>
    <m/>
    <m/>
    <m/>
    <m/>
    <m/>
    <m/>
    <m/>
    <m/>
    <m/>
    <s v="Mitigación"/>
    <s v="No existe control actual"/>
    <n v="0"/>
    <n v="0"/>
    <s v="0"/>
    <m/>
    <m/>
    <m/>
    <m/>
    <m/>
    <m/>
    <m/>
    <m/>
    <m/>
    <m/>
    <m/>
    <m/>
    <m/>
    <m/>
    <m/>
    <x v="4"/>
    <n v="13"/>
    <s v="Gestión"/>
    <x v="1"/>
    <m/>
    <m/>
    <m/>
    <m/>
    <m/>
    <x v="3"/>
    <x v="1"/>
    <m/>
  </r>
  <r>
    <n v="14"/>
    <s v="Direccionamiento estratégico y planeación"/>
    <s v="Definir y formular los lineamientos estratégicos institucionales; así como evaluar y hacer seguimiento a los planes, programas y proyectos orientados al logro de los objetivos de la Jurisdicción Especial para la Paz (JEP)."/>
    <s v="Subdirector (a) de Planeación"/>
    <s v="Gestión"/>
    <s v="Dificultades en la ejecución presupuestal de los recursos apropiados para la vigencia por parte de las diferentes áreas de la JEP  "/>
    <s v="Inadecuada planeación financiera y contractual en las dependencias (origen de la necesidad)"/>
    <s v="1. Impacto reputacional y financiero_x000a_2. Disminución, recorte o aplazamientos en la apropiación o  asignación presupuestal por parte del Gobierno Nacional_x000a_3. Disminución de los recursos de cooperación internacional_x000a_4. Incumplimiento de los objetivos institucionales y compromisos con los titulares de derechos."/>
    <n v="3"/>
    <n v="5"/>
    <s v="Extremo"/>
    <s v="Reducir"/>
    <s v="Prevención"/>
    <s v="Mejoramiento periódico en la formulación y control al Plan Anual de Adquisiciones"/>
    <n v="80"/>
    <n v="80"/>
    <s v="2"/>
    <n v="1"/>
    <n v="5"/>
    <s v="Extremo"/>
    <s v="Reducir"/>
    <s v="Desarrollar reportes mensuales del SIIF identificando alertas para las dependencias con baja ejecución presupuestal. "/>
    <d v="2020-01-02T00:00:00"/>
    <d v="2020-12-31T00:00:00"/>
    <s v="Informes del estado de ejecución presupuestal en los Comités Directivos"/>
    <s v="Mensual"/>
    <s v="Subdirector (a) de Planeación"/>
    <s v="* Direccionamiento estratégico y planeación_x000a_* Gestión financiera"/>
    <s v="Subdirección de Planeación"/>
    <s v="Subdirección de Planeación"/>
    <s v="Subdirección de Planeación"/>
    <s v="Gestión - Financiero"/>
    <x v="4"/>
    <n v="14"/>
    <s v="Gestión"/>
    <x v="1"/>
    <s v="Gestión del proceso (seguimientos, evaluaciones y reuniones de articulación)"/>
    <s v="&quot;Se generan reportes semanales en los tableros de seguimiento  a la ejecución presupuestal,  soporte adjunto en carpetas compartidas en  PDF el reporte de la útima semana del mes de enero._x000a_Se solicitan reportes mensuales generados desde el Sistema Integrado de Información Financiera -SIIF, para realizar seguimiento a la ejecución presupuestal de los proyectos, comprendiendo los avances en los compromisos, obligaciones y pagos de cada mes a nivel producto de cada proyecto. Evidencias en carpetas compartidas en Excel &quot;&quot;Informe de Ejecución 31 de Enero del 2020&quot;&quot;   &quot;"/>
    <s v="&quot;Se generan reportes semanales en los tableros de seguimiento  a la ejecución presupuestal,  soporte adjunto en carpetas compartidas en  PDF el reporte de la útima semana del mes de febrero._x000a_Se solicitan reportes mensuales generados desde el Sistema Integrado de Información Financiera -SIIF, para realizar seguimiento a la ejecución presupuestal de los proyectos, comprendiendo los avances en los compromisos, obligaciones y pagos de cada mes a nivel producto de cada proyecto. Evidencias en carpetas compartidas en Excel &quot;&quot;Informe de Ejecución de Febrero del 2020&quot;&quot;   &quot;"/>
    <s v="&quot;Se generan reportes semanales en los tableros de seguimiento  a la ejecución presupuestal,  soporte adjunto en carpetas compartidas en  PDF el reporte de la útima semana del mes de marzo._x000a_Se solicitan reportes mensuales generados desde el Sistema Integrado de Información Financiera -SIIF, para realizar seguimiento a la ejecución presupuestal de los proyectos, comprendiendo los avances en los compromisos, obligaciones y pagos de cada mes a nivel producto de cada proyecto. Evidencias en carpetas compartidas en Excel &quot;&quot;Informe de Ejecución 27  de Marzo del 2020&quot;&quot;   &quot;"/>
    <s v="&quot;Se generan reportes semanales en los tableros de seguimiento  a la ejecución presupuestal,  soporte adjunto en carpetas compartidas en  PDF el reporte de la útima semana del mes de abril._x000a_Se solicitan reportes mensuales generados desde el Sistema Integrado de Información Financiera -SIIF, para realizar seguimiento a la ejecución presupuestal de los proyectos, comprendiendo los avances en los compromisos, obligaciones y pagos de cada mes a nivel producto de cada proyecto. Evidencias en carpetas compartidas en Excel &quot;&quot;Informe de Ejecución 30 de Abril  del 2020&quot;&quot;   &quot;"/>
    <x v="0"/>
    <x v="0"/>
    <s v="El proceso ha realizado actividades relacionadas al cumplimiento de la acción"/>
  </r>
  <r>
    <m/>
    <m/>
    <m/>
    <m/>
    <m/>
    <m/>
    <s v="Debilidades en el seguimiento a la ejecución de los proyectos de inversión"/>
    <m/>
    <m/>
    <m/>
    <m/>
    <m/>
    <s v="Prevención"/>
    <s v="No existe control actual"/>
    <m/>
    <m/>
    <m/>
    <m/>
    <m/>
    <m/>
    <m/>
    <s v="Realizar reuniones de seguimiento con las áreas, en especial con aquellas que no están acordes con la ejecución debida."/>
    <d v="2020-01-02T00:00:00"/>
    <d v="2020-12-31T00:00:00"/>
    <s v="Actas de reunión"/>
    <s v="Trimestral"/>
    <s v="Subdirector (a) de Planeación"/>
    <s v="* Direccionamiento estratégico y planeación_x000a_* Gestión financiera"/>
    <s v="* Subdirección de Planeación"/>
    <s v="* Subdirección de Planeación"/>
    <s v="* Subdirección de Planeación_x000a_*Subdirección Financiera"/>
    <m/>
    <x v="4"/>
    <n v="14"/>
    <s v="Gestión"/>
    <x v="1"/>
    <s v="Gestión del proceso (seguimientos, evaluaciones y reuniones de articulación)"/>
    <s v="N/A reporte del avance trimestral "/>
    <s v="N/A reporte del avance trimestral "/>
    <s v="Se adelantó reunión virtual  de coordinación con la Subsecretaría Ejecutiva, incluyendo temas de avance en los proyectos,  como soporte  se registrará en carpetas compartidas la evidencia (convocatoria 26 de marzo).  "/>
    <s v="Se adelantó reunión virtual de coordinación con la Subsecretaría Ejecutiva, en la que se vió la destinación de recursos por cuanto no se hizo traslado,  como soporte  se registrará en carpetas compartidas la evidencia (convocatoria).  "/>
    <x v="0"/>
    <x v="0"/>
    <s v="El proceso ha realizado actividades relacionadas al cumplimiento de la acción. Se recomienda tomar pantallazo de los participantes a las reuniones virtuales, no solo el pantallazo de la convocatoria"/>
  </r>
  <r>
    <m/>
    <m/>
    <m/>
    <m/>
    <m/>
    <m/>
    <m/>
    <m/>
    <m/>
    <m/>
    <m/>
    <m/>
    <s v="Mitigación"/>
    <s v="No existe control actual"/>
    <n v="0"/>
    <n v="0"/>
    <s v="0"/>
    <m/>
    <m/>
    <m/>
    <m/>
    <m/>
    <m/>
    <m/>
    <m/>
    <m/>
    <m/>
    <m/>
    <m/>
    <m/>
    <m/>
    <m/>
    <x v="4"/>
    <n v="14"/>
    <s v="Gestión"/>
    <x v="1"/>
    <m/>
    <m/>
    <m/>
    <m/>
    <m/>
    <x v="3"/>
    <x v="1"/>
    <m/>
  </r>
  <r>
    <n v="16"/>
    <s v="Gestión de talento humano"/>
    <s v="Seleccionar y vincular el talento humano idóneo para cumplir con la misión de la JEP, propiciando el bienestar y desarrollo de sus servidores y cumpliendo con los trámites administrativos y de compensación correspondientes."/>
    <s v="Subdirector (a) de Talento Humano"/>
    <s v="Gestión"/>
    <s v="Inexactitud en la liquidación de salarios, prestaciones sociales,  vacaciones y demás beneficios legales"/>
    <s v="Inoportunidad en el reporte de novedades"/>
    <s v="1. Pagos erróneos_x000a_2. Multas o sanción_x000a_3. Reprocesos_x000a_4. Incumplimiento del calendario de nómina"/>
    <n v="4"/>
    <n v="4"/>
    <s v="Extremo"/>
    <s v="Reducir"/>
    <s v="Prevención"/>
    <s v="Cumplimiento del calendario de cierre de  novedades en nómina en el cual se establece la fecha máxima por cada mes para que no afectan la liquidación de la misma."/>
    <n v="100"/>
    <n v="100"/>
    <s v="2"/>
    <n v="2"/>
    <n v="4"/>
    <s v="Alto"/>
    <s v="Reducir"/>
    <s v="Sensibilizar a los servidores y servidoras de la JEP con respecto a la importancia de reportar novedades a nómina de manera oportuna"/>
    <d v="2020-01-02T00:00:00"/>
    <d v="2020-12-31T00:00:00"/>
    <s v="Calendario de novedades socializado entre las áreas de la JEP"/>
    <s v="Semestral"/>
    <s v="Subdirector (a) de Talento Humano"/>
    <s v="* Gestión del Talento Humano"/>
    <s v="* Subdirección del Talento Humano"/>
    <s v="* Subdirección del Talento Humano"/>
    <s v="* Subdirección del Talento Humano"/>
    <s v="Gestión - Financiero"/>
    <x v="5"/>
    <n v="16"/>
    <s v="Gestión"/>
    <x v="3"/>
    <s v="Capacitaciones, sensibilizaciones, talleres, socializaciones o divulgación de información"/>
    <s v="Se remite pieza de comunicación a todos los servidores y servidoras informando la fecha límite de las novedades para el mes. (Anexo No. 1 Correo electrónico diciembre 2019)"/>
    <s v="Se remite pieza de comunicación a todos los servidores y servidoras informando la fecha límite de las novedades para el mes. (Anexo No. 1 Correo electrónico diciembre 2019)"/>
    <s v="Se remite pieza de comunicación a todos los servidores y servidoras informando la fecha límite de las novedades para el mes. (Anexo No. 06 Correo electrónico marzo 2020)"/>
    <s v="Se remite pieza de comunicación a todos los servidores y servidoras informando la fecha límite de las novedades para el mes. (Anexo No. 10 Correo electrónico abril 2020)"/>
    <x v="0"/>
    <x v="0"/>
    <s v="El proceso ha realizado las actividades necesarias para el cumplimiento de la acción propuesta."/>
  </r>
  <r>
    <m/>
    <m/>
    <m/>
    <m/>
    <m/>
    <m/>
    <s v="Inobservancia de la norma"/>
    <m/>
    <m/>
    <m/>
    <m/>
    <m/>
    <s v="Prevención"/>
    <s v="Sensibilización y capacitación frente a los cambios normativos"/>
    <n v="100"/>
    <m/>
    <m/>
    <m/>
    <m/>
    <m/>
    <m/>
    <s v="Realizar capacitaciones permanentes relacionadas con la actualización en normatividad de liquidación de prestaciones sociales"/>
    <d v="2020-01-02T00:00:00"/>
    <d v="2020-12-31T00:00:00"/>
    <s v="Listas de asistencia"/>
    <s v="Semestral"/>
    <s v="Subdirector (a) de Talento Humano"/>
    <s v="Gestión del Talento Humano"/>
    <s v="Subdirección del Talento Humano"/>
    <s v="Subdirección del Talento Humano"/>
    <s v="Subdirección del Talento Humano"/>
    <m/>
    <x v="5"/>
    <n v="16"/>
    <s v="Gestión"/>
    <x v="3"/>
    <s v="Capacitaciones, sensibilizaciones, talleres, socializaciones o divulgación de información"/>
    <s v="Se realizó capacitación interna frente al cambio de la Retención en la fuente para el 2020, Ley 2010 del 27 de diciembre de 2019, artículo 32, inciso 7,  consideró exentos el Cincuenta  por ciento (50%) al emolumento denominado “gastos de representación” como beneficio en la depuración de la renta aplicable mensualmente. (Anexo No. 02. Listado de asistencia. se encuentran en las instalaciones de la JEP)"/>
    <s v="Remitir a los servidores y servidoras del certificado de las cesantías consolidadas año 2019. (Anexo No. 04 Correo Electrónico febrero 2020 y Anexo No. 05. Correo Electrónico febrero 2020- Ejemplo)"/>
    <s v="*Publicación memorando a todos los servidores y servidoras de los beneficios tributarios para que remitan los soportes de los deducibles a aplicar. (Anexo No. 07 y Anexo No. 08 Correos electrónicos marzo 2020)_x000a__x000a_*Capacitacion de los procesos internos a las contratistas apoyo para el proceso de nómina (Anexo No. 09 Listado de asistencia. se encuentran en las instalaciones de la JEP)"/>
    <s v="Ingreso en el sistema de nómina las novedades para el mes correspondiente. (Anexo No. 03. Reporte novedades)"/>
    <x v="0"/>
    <x v="0"/>
    <s v="El proceso ha realizado las actividades necesarias para el cumplimiento de la acción propuesta."/>
  </r>
  <r>
    <m/>
    <m/>
    <m/>
    <m/>
    <m/>
    <m/>
    <s v="Falla del sistema operativo de liquidación de nómina"/>
    <m/>
    <m/>
    <m/>
    <m/>
    <m/>
    <s v="Prevención"/>
    <s v="Comparativo de liquidaciones manuales con respecto a las liquidaciones del software"/>
    <n v="100"/>
    <m/>
    <m/>
    <m/>
    <m/>
    <m/>
    <m/>
    <s v="Registrar oportunamente las novedades en el software correspondiente a cada proceso con menor margen de error"/>
    <d v="2020-01-02T00:00:00"/>
    <d v="2020-12-31T00:00:00"/>
    <s v="Novedades incluidas en el software oportunamente"/>
    <s v="Semestral"/>
    <s v="Subdirector (a) de Talento Humano"/>
    <s v="Gestión del Talento Humano"/>
    <s v="Subdirección del Talento Humano"/>
    <s v="Subdirección del Talento Humano"/>
    <s v="Subdirección del Talento Humano"/>
    <m/>
    <x v="5"/>
    <n v="16"/>
    <s v="Gestión"/>
    <x v="3"/>
    <s v="Gestión del proceso (seguimientos, evaluaciones y reuniones de articulación)"/>
    <s v="Ingreso en el sistema de nómina las novedades para el mes correspondiente. (Anexo No. 03. Reporte novedades)"/>
    <s v="Ingreso en el sistema de nómina las novedades para el mes correspondiente. (Anexo No. 03. Reporte novedades)"/>
    <s v="Ingreso en el sistema de nómina las novedades para el mes correspondiente. (Anexo No. 03. Reporte novedades)"/>
    <s v="Ingreso en el sistema de nómina las novedades para el mes correspondiente. (Anexo No. 03. Reporte novedades)"/>
    <x v="0"/>
    <x v="0"/>
    <s v="El proceso ha realizado las actividades necesarias para el cumplimiento de la acción propuesta."/>
  </r>
  <r>
    <m/>
    <m/>
    <m/>
    <m/>
    <m/>
    <m/>
    <m/>
    <m/>
    <m/>
    <m/>
    <m/>
    <m/>
    <s v="Mitigación"/>
    <s v="No existe control actual"/>
    <n v="0"/>
    <n v="0"/>
    <s v="0"/>
    <m/>
    <m/>
    <m/>
    <m/>
    <m/>
    <m/>
    <m/>
    <m/>
    <m/>
    <m/>
    <m/>
    <m/>
    <m/>
    <m/>
    <m/>
    <x v="5"/>
    <n v="16"/>
    <s v="Gestión"/>
    <x v="3"/>
    <m/>
    <m/>
    <m/>
    <m/>
    <m/>
    <x v="3"/>
    <x v="1"/>
    <m/>
  </r>
  <r>
    <n v="19"/>
    <s v="Gestión de calidad"/>
    <s v="Liderar la administración del sistema de gestión de la calidad, la administración de riesgos y la gestión de indicadores que propicie en la Jurisdicción Especial para la Paz (JEP) la mejora continua; en aras del cumplimiento de la misión institucional."/>
    <s v="Subdirector (a) de Fortalecimiento Institucional"/>
    <s v="Gestión"/>
    <s v="Falta de apropiación del sistema de gestión de calidad en cuanto a su alcance, sus componentes y beneficios por parte de los servidores de la JEP "/>
    <s v="Desconocimiento de los servidores públicos de los beneficios de la implementación de un SGC"/>
    <s v="1. Utilización de documentos y formatos desactualizados o no oficializados._x000a_2. Hallazgos administrativos por parte de la Oficina de control interno y Órganos de control "/>
    <n v="3"/>
    <n v="3"/>
    <s v="Alto"/>
    <s v="Reducir"/>
    <s v="Prevención"/>
    <s v="Sensibilización al personal de la JEP sobre la importancia y beneficios del  SGC (inducción)"/>
    <n v="70"/>
    <n v="23.333333333333332"/>
    <s v="0"/>
    <n v="3"/>
    <n v="2"/>
    <s v="Moderado"/>
    <s v="Reducir"/>
    <s v="Difundir entre el personal de la JEP, por lo menos una vez en el semestre, los avances y resultados concretos resultantes del sistema (mesas de trabajo, boletines, entre otros)."/>
    <d v="2020-01-02T00:00:00"/>
    <d v="2020-12-31T00:00:00"/>
    <s v="Evidencia de difusión y apropiación"/>
    <s v="Semestral"/>
    <s v="Subdirector (a) de Fortalecimiento Institucional"/>
    <s v="* Gestión de calidad_x000a_*Gestión de comunicaciones"/>
    <s v="Subdirección de Fortalecimiento Institucional"/>
    <s v="Subdirección de Fortalecimiento Institucional"/>
    <s v="* Subdirección de Fortalecimiento Institucional_x000a_*Subdirección de comunicaciones"/>
    <s v="Gestión - Operativo"/>
    <x v="6"/>
    <n v="19"/>
    <s v="Gestión"/>
    <x v="2"/>
    <s v="Capacitaciones, sensibilizaciones, talleres, socializaciones o divulgación de información"/>
    <s v="Se logró la aprobación por parte del Organo de Gobierno de la Política de Administración del riesgo Acuerdo No.1 del 14 de enero de 2020 (Anexo Acuerdo No.1) - anexo #5 "/>
    <s v="Se realiza reunión por parte del personal de la Subdirección de Fortalecimiento Institucional donde se indica que se deben realizar estrategias de sencibilización y difusión para el tema de calidad y se tendrá como apoyo un contratista (anexo No..2)"/>
    <s v="No se realizaron actividades relacionadas durante este mes"/>
    <s v="Se anexan piezas de sencibilización sobre el sistema de gestión de calidad con relación a &quot;apropiación del sistema&quot;  (anexo N.3) y &quot;Guía de diligenciamiento del formato de Informe de actividades desarrollada por el contratista&quot; (Anexo No.4)"/>
    <x v="1"/>
    <x v="0"/>
    <s v="Conforme al seguimiento de la acción, aun no se realiza la primera difusión al personal de la JEP sobre el estado concreto del SGC, pero se encuentran avances de la acción."/>
  </r>
  <r>
    <m/>
    <m/>
    <m/>
    <m/>
    <m/>
    <m/>
    <s v="Inexistencia de estrategias de difusión, socialización y apropiación "/>
    <m/>
    <m/>
    <m/>
    <m/>
    <m/>
    <s v="Prevención"/>
    <s v="No existe control actual"/>
    <n v="0"/>
    <m/>
    <m/>
    <m/>
    <m/>
    <m/>
    <m/>
    <s v="Definir estrategias de difusión, socialización y apropiación "/>
    <d v="2020-01-02T00:00:00"/>
    <d v="2020-12-31T00:00:00"/>
    <s v="Actas de reunión "/>
    <s v="Semestral"/>
    <s v="Subdirector (a) de Fortalecimiento Institucional"/>
    <s v="Gestión de calidad"/>
    <s v="Subdirección de Fortalecimiento Institucional"/>
    <s v="Subdirección de Fortalecimiento Institucional"/>
    <s v="Subdirección de Fortalecimiento Institucional"/>
    <m/>
    <x v="6"/>
    <n v="19"/>
    <s v="Gestión"/>
    <x v="2"/>
    <s v="Elaboración y aprobación de estrategias o lineamientos"/>
    <m/>
    <s v="Se realiza reunión por parte del personal de la Subdirección de Fortalecimiento Institucional donde se indica que se deben realizar estrategias de sencibilización y difusión para el tema de calidad y se tendrá como apoyo un contratista (Anexo No.2)"/>
    <s v="Se realizaron reuniones virtuales entre el personal de la Subdirección de Fortalecimiento Institucional para definir la estrategia de divulgación y socialización de documentos de calidad (Anexo No 5 reunion virtual 24 de marzo) "/>
    <s v="Se anexan piezas de sencibilización sobre el sistema de gestión de calidad con relación a &quot;apropiación del sistema&quot;  (anexo N.3) y &quot;Guía de diligenciamiento del formato de Informe de actividades desarrollada por el contratista&quot; (Anexo No.4)"/>
    <x v="0"/>
    <x v="0"/>
    <s v="El proceso ha realizado las actividades necesarias para el cumplimiento de la acción propuesta."/>
  </r>
  <r>
    <m/>
    <m/>
    <m/>
    <m/>
    <m/>
    <m/>
    <s v="Resistencia al cambio para la adopción de un enfoque por procesos asociado por parte del personal de la JEP"/>
    <m/>
    <m/>
    <m/>
    <m/>
    <m/>
    <s v="Prevención"/>
    <s v="No existe control actual"/>
    <n v="0"/>
    <m/>
    <m/>
    <m/>
    <m/>
    <m/>
    <m/>
    <m/>
    <m/>
    <m/>
    <m/>
    <m/>
    <m/>
    <m/>
    <m/>
    <m/>
    <m/>
    <m/>
    <x v="6"/>
    <n v="19"/>
    <s v="Gestión"/>
    <x v="2"/>
    <m/>
    <m/>
    <m/>
    <m/>
    <m/>
    <x v="3"/>
    <x v="1"/>
    <m/>
  </r>
  <r>
    <m/>
    <m/>
    <m/>
    <m/>
    <m/>
    <m/>
    <m/>
    <m/>
    <m/>
    <m/>
    <m/>
    <m/>
    <s v="Mitigación"/>
    <s v="Sensibilización al personal de la JEP sobre la importancia y beneficios del  SGC (inducción)"/>
    <n v="70"/>
    <n v="70"/>
    <s v="1"/>
    <m/>
    <m/>
    <m/>
    <m/>
    <m/>
    <m/>
    <m/>
    <m/>
    <m/>
    <m/>
    <m/>
    <m/>
    <m/>
    <m/>
    <m/>
    <x v="6"/>
    <n v="19"/>
    <s v="Gestión"/>
    <x v="2"/>
    <m/>
    <m/>
    <m/>
    <m/>
    <m/>
    <x v="3"/>
    <x v="1"/>
    <m/>
  </r>
  <r>
    <n v="20"/>
    <s v="Gestión de calidad"/>
    <s v="Liderar la administración del sistema de gestión de la calidad, la administración de riesgos y la gestión de indicadores que propicie en la Jurisdicción Especial para la Paz (JEP) la mejora continua; en aras del cumplimiento de la misión institucional."/>
    <s v="Subdirector (a) de Fortalecimiento Institucional"/>
    <s v="Gestión"/>
    <s v="Deficiencias en la gestión del riesgo en cuanto a la identificación, valoración, seguimiento y ejecución de los planes de acción."/>
    <s v="Falta de apropiación  de la metodología de gestión del riesgo por parte de los servidores"/>
    <s v="1. Inadecuada gestión de los riesgos (identificación, valoración, seguimiento y control)_x000a_2. Impacto en la  reputación de la JEP"/>
    <n v="3"/>
    <n v="3"/>
    <s v="Alto"/>
    <s v="Reducir"/>
    <s v="Prevención"/>
    <s v="Se cuenta con personal idóneo con  conocimientos en la  gestión del riesgo"/>
    <n v="85"/>
    <n v="85"/>
    <s v="2"/>
    <n v="1"/>
    <n v="3"/>
    <s v="Moderado"/>
    <s v="Reducir"/>
    <s v="Realizar seguimiento al plan de acción y sensibilización a los servidores sobre la importancia de la gestión del riesgo para la entidad"/>
    <d v="2020-01-02T00:00:00"/>
    <d v="2020-12-30T00:00:00"/>
    <s v="Cronograma de trabajo con los procesos y evidencias de sensibilización"/>
    <s v="Semestral"/>
    <s v="Subdirector (a) de Fortalecimiento Institucional"/>
    <s v="Gestión de calidad"/>
    <s v="Subdirección de Fortalecimiento Institucional"/>
    <s v="Subdirección de Fortalecimiento Institucional"/>
    <s v="Subdirección de Fortalecimiento Institucional"/>
    <s v="Gestión - Operativo"/>
    <x v="6"/>
    <n v="20"/>
    <s v="Gestión"/>
    <x v="2"/>
    <s v="Gestión del proceso (seguimientos, evaluaciones y reuniones de articulación)"/>
    <s v="Publicación de la matriz de riesgos de Corrupción pagina WEB de la entidad/ boton de transparencia/6.Planeación y gestión/6.4metas, objetivos e indicadores/Matriz riesgos de corrupción (anexo No.1)"/>
    <s v="Revisiones por parte de la Subdirección de Fortalecimiento Institucional con los líderes de los procesos para la identificación, valoración y planes de accion de los riesgos de gestión y así conformación de la matriz de riesgos de gestión"/>
    <s v="Revisiones por parte de la Subdirección de Fortalecimiento Institucional con los líderes de los procesos para la identificación, valoración y planes de accion de los riesgos de gestión y así conformación de la matriz de riesgos de gestión"/>
    <s v="* Solicitud de reporte de evidencias de autoevaluación de los riesgos de corrupción (Anexo No.2 - correo del 3/04/2020)_x000a_* Acompañamiento a la identificación de riesgos - reunión virtual Gestión contractual (anexo No.3)_x000a_* Estructuración final de la Matriz de riesgos de gestión (Anexo N.o. 4 Matriz riesgos de gestión) _x000a_* Aprobación de los riesgos de gestión con calificación &quot;alto&quot; y &quot;extremo&quot; por parte de la Secretaría Ejecutiva (Anexo correo de solicitud firma acta - reunión 29/04/2020 / pendiente acta firmada por parte de la SE)"/>
    <x v="0"/>
    <x v="0"/>
    <s v="Conforme a la revisión de las acciones se recomienda anexar el cronograma de seguimientos."/>
  </r>
  <r>
    <m/>
    <m/>
    <m/>
    <m/>
    <m/>
    <m/>
    <m/>
    <m/>
    <m/>
    <m/>
    <m/>
    <m/>
    <s v="Mitigación"/>
    <s v="No existe control actual"/>
    <n v="0"/>
    <n v="0"/>
    <s v="0"/>
    <m/>
    <m/>
    <m/>
    <m/>
    <m/>
    <m/>
    <m/>
    <m/>
    <m/>
    <m/>
    <m/>
    <m/>
    <m/>
    <m/>
    <m/>
    <x v="6"/>
    <n v="20"/>
    <s v="Gestión"/>
    <x v="2"/>
    <m/>
    <m/>
    <m/>
    <m/>
    <m/>
    <x v="3"/>
    <x v="1"/>
    <m/>
  </r>
  <r>
    <n v="21"/>
    <s v="Gestión de calidad"/>
    <s v="Liderar la administración del sistema de gestión de la calidad, la administración de riesgos y la gestión de indicadores que propicie en la Jurisdicción Especial para la Paz (JEP) la mejora continua; en aras del cumplimiento de la misión institucional."/>
    <s v="Subdirector (a) de Fortalecimiento Institucional"/>
    <s v="Gestión"/>
    <s v="Deficiencias en la identificación, la formulación y el seguimiento de indicadores de gestión "/>
    <s v="Falta de apropiación de la metodología para la gestión de indicadores"/>
    <s v="1. Inadecuada identificación y formulación de indicadores_x000a_2. Mala toma de decisiones_x000a_3. Incumplimiento de metas_x000a_4. Impacto en la reputación de la Subdirección"/>
    <n v="3"/>
    <n v="3"/>
    <s v="Alto"/>
    <s v="Reducir"/>
    <s v="Prevención"/>
    <s v="Contar con personal con conocimientos evidenciados (certificados) y renovados en gestión de la calidad"/>
    <n v="85"/>
    <n v="70"/>
    <s v="1"/>
    <n v="2"/>
    <n v="3"/>
    <s v="Moderado"/>
    <s v="Reducir"/>
    <s v="Realizar seguimiento y acompañamiento a todos los procesos en indicadores para su adecuada medición y reporte"/>
    <d v="2020-01-02T00:00:00"/>
    <d v="2020-12-31T00:00:00"/>
    <s v="Informe de seguimiento"/>
    <s v="Semestral"/>
    <s v="Subdirector (a) de Fortalecimiento Institucional"/>
    <s v="Gestión de calidad"/>
    <s v="Subdirección de Fortalecimiento Institucional"/>
    <s v="Subdirección de Fortalecimiento Institucional"/>
    <s v="Subdirección de Fortalecimiento Institucional"/>
    <s v="Gestión - Operativo"/>
    <x v="6"/>
    <n v="21"/>
    <s v="Gestión"/>
    <x v="2"/>
    <s v="Gestión del proceso (seguimientos, evaluaciones y reuniones de articulación)"/>
    <m/>
    <s v="* Se realizó ajuste a las hojas de vida de los indicadores de los siguientes  procesos:  _x000a_- Soporte a la Administración de justicia  (Anexo No.1)_x000a_- Gestión documental (Anexo No.2)_x000a_* Se realizó asesoria y acompañamiento en la primera medición, en  referencia a como realizar el reporte y las evidencia según lo consignado en la hoja de vida de los indicadores (instrumento de medición)_x000a_* Se solicitó la primera medición de los indicadores de proceso por periodicidad mensual ( matriz de indicadores de proceso)"/>
    <s v="* Se realizó ajuste a las hojas de vida de los indicadores de los siguientes  procesos:  _x000a_- Soporte a la Administración de justicia  (Anexo No.3)_x000a_- Gestión del talento humano (Anexo No.4)_x000a_* Se solicitó la segunda  medición de los indicadores de proceso por periodicidad mensual y bimestral  (matriz de indicadores de proceso)_x000a_* Se realizó presentación de los indicadores de proceso a la Subdirectora de Fortalecimiento Institucional y equipo de calidad."/>
    <s v="* Se solicitó la tercera medición de los indicadores de proceso por periodicidad (mensual, bimestral y trimestral)  ( matriz de indicadores de proceso)._x000a_* Se realizó los  ajuste a la presentación de los indicadores de proceso solictados  por la Subdirectora de Fortalecimiento, en comite del dia 17 de marzo del 2020. (Anexo No.8)_x000a_* Se remitió al Subsecretario, Directora Administrativa y  Directora de Asuntos Juridicos presentación de los indicadores y hojas de vida de los procesos que tiene a cargo. (Anexo No.5, 6 y 7)_x000a_* Se solicitó por correo electrónico a las dependencias  que pertenecen al proceso de &quot;Soporte para Administración de Justicia&quot;, el personal asigndo para continuar con la formulación de indicadores de éste. "/>
    <x v="1"/>
    <x v="0"/>
    <s v="Se recomienda al proceso establecer actividades y estrategias necesarias para el cumplimiento de la acción propuesta"/>
  </r>
  <r>
    <m/>
    <m/>
    <m/>
    <m/>
    <m/>
    <m/>
    <s v="Metodología para la formulación de indicadores confusa o inadecuada"/>
    <m/>
    <m/>
    <m/>
    <m/>
    <m/>
    <s v="Prevención"/>
    <s v="Desarrollar mesas de trabajo con los diferentes procesos para la formulación de indicadores,  bajo la metodología establecida para los indicadores de gestión "/>
    <n v="55"/>
    <m/>
    <m/>
    <m/>
    <m/>
    <m/>
    <m/>
    <m/>
    <m/>
    <m/>
    <m/>
    <m/>
    <m/>
    <m/>
    <m/>
    <m/>
    <m/>
    <m/>
    <x v="6"/>
    <n v="21"/>
    <s v="Gestión"/>
    <x v="2"/>
    <m/>
    <m/>
    <m/>
    <m/>
    <m/>
    <x v="3"/>
    <x v="1"/>
    <m/>
  </r>
  <r>
    <m/>
    <m/>
    <m/>
    <m/>
    <m/>
    <m/>
    <m/>
    <m/>
    <m/>
    <m/>
    <m/>
    <m/>
    <s v="Mitigación"/>
    <s v="No existe control actual"/>
    <n v="0"/>
    <n v="0"/>
    <s v="0"/>
    <m/>
    <m/>
    <m/>
    <m/>
    <m/>
    <m/>
    <m/>
    <m/>
    <m/>
    <m/>
    <m/>
    <m/>
    <m/>
    <m/>
    <m/>
    <x v="6"/>
    <n v="21"/>
    <s v="Gestión"/>
    <x v="2"/>
    <m/>
    <m/>
    <m/>
    <m/>
    <m/>
    <x v="3"/>
    <x v="1"/>
    <m/>
  </r>
  <r>
    <n v="22"/>
    <s v="Gestión de comunicaciones"/>
    <s v="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
    <s v="Subdirector (a) de Comunicaciones"/>
    <s v="Gestión"/>
    <s v="Debilidades en la implementación de la política de comunicaciones "/>
    <s v="Desconocimiento de la política de comunicaciones"/>
    <s v="1. Mensajes, acciones y productos comunicativos inadecuados_x000a_2. Divulgación de información no oficial o imprecisa "/>
    <n v="4"/>
    <n v="3"/>
    <s v="Alto"/>
    <s v="Reducir"/>
    <s v="Prevención"/>
    <s v="Reuniones quincenales en las que se examina el contexto interno y externo llegando a conclusiones asertivas "/>
    <n v="85"/>
    <n v="85"/>
    <s v="2"/>
    <n v="2"/>
    <n v="1"/>
    <s v="Bajo"/>
    <s v="Reducir"/>
    <s v="Socializar la política de comunicación en las diferentes áreas de la JEP (órgano de gobierno , SE, UIA)"/>
    <d v="2020-01-02T00:00:00"/>
    <d v="2020-12-31T00:00:00"/>
    <s v="Evaluaciones para evidenciar la comprensión de la Política de Comunicaciones de la JEP"/>
    <s v="Semestral"/>
    <s v="Subdirector (a) de comunicaciones"/>
    <s v="Gestión de comunicaciones"/>
    <s v="Subdirección de comunicaciones"/>
    <s v="Subdirección de comunicaciones"/>
    <s v="Subdirección de comunicaciones"/>
    <s v="Gestión - Estratégico"/>
    <x v="7"/>
    <n v="22"/>
    <s v="Gestión"/>
    <x v="0"/>
    <s v="Capacitaciones, sensibilizaciones, talleres, socializaciones o divulgación de información"/>
    <s v="La politica de Comunicaciones se encuentra publicada en la pagina WEB"/>
    <s v="Estamos diseñando una campañana interna para dar a conocer y solicialar la politica de comunicaciones"/>
    <s v="Estamos en  la conceptualización, diseño, revisión y producción de piezas para distribuir en el público interno de la jep"/>
    <s v="Se hace necesaario la elaboración de piezas producto de la conceptualización de la estrategia. La estrategia y las piezas deberan circualar en mayo. "/>
    <x v="1"/>
    <x v="0"/>
    <s v="Se recomienda al proceso realizar las actividades y estrategias necesarias para el cumplimiento de la acción propuesta en los tiempos establecidos"/>
  </r>
  <r>
    <m/>
    <m/>
    <m/>
    <m/>
    <m/>
    <m/>
    <m/>
    <m/>
    <m/>
    <m/>
    <m/>
    <m/>
    <s v="Mitigación"/>
    <s v="Comités primarios en los que se analizan informes del monitoreo "/>
    <n v="85"/>
    <n v="85"/>
    <s v="2"/>
    <m/>
    <m/>
    <m/>
    <m/>
    <m/>
    <m/>
    <m/>
    <m/>
    <m/>
    <m/>
    <m/>
    <m/>
    <m/>
    <m/>
    <m/>
    <x v="7"/>
    <n v="22"/>
    <s v="Gestión"/>
    <x v="0"/>
    <m/>
    <m/>
    <m/>
    <m/>
    <m/>
    <x v="3"/>
    <x v="1"/>
    <m/>
  </r>
  <r>
    <n v="23"/>
    <s v="Gestión de comunicaciones"/>
    <s v="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
    <s v="Subdirector (a) de Comunicaciones"/>
    <s v="Gestión"/>
    <s v="Debilidades en el manejo de crisis reputacional dado el contexto de la JEP"/>
    <s v="No aplicación de los protocolos y contenidos del plan de comunicaciones"/>
    <s v="1. Pérdida de credibilidad y confianza_x000a_2. Impacto reputacional_x000a_3. Pérdida de apoyos políticos, técnicos, financieros"/>
    <n v="3"/>
    <n v="2"/>
    <s v="Moderado"/>
    <s v="Reducir"/>
    <s v="Prevención"/>
    <s v="Aplicación de protocolos contenidos en el plan de comunicaciones."/>
    <n v="85"/>
    <n v="56.666666666666664"/>
    <s v="1"/>
    <n v="2"/>
    <n v="2"/>
    <s v="Bajo"/>
    <s v="Reducir"/>
    <s v="Aprobar y oficializar el Manual de crisis"/>
    <d v="2020-01-02T00:00:00"/>
    <d v="2020-12-31T00:00:00"/>
    <s v="Versión oficial del manual de crisis"/>
    <s v="Semestral"/>
    <s v="Subdirector (a) de comunicaciones"/>
    <s v="Gestión de comunicaciones"/>
    <s v="Subdirección de comunicaciones"/>
    <s v="Subdirección de comunicaciones"/>
    <s v="Subdirección de comunicaciones"/>
    <s v="Gestión - Reputacional"/>
    <x v="7"/>
    <n v="23"/>
    <s v="Gestión"/>
    <x v="0"/>
    <s v="Elaboración, modificación o aprobación de documentación (procesos, procedimientos, guías o manuales)"/>
    <s v="EL Manual de crisis se encuentra actualziado "/>
    <s v="El domuento esta siendo revisado por el Subdirector de Comunicaciones"/>
    <s v="Se realziaron las revisiones finales y fue aprobado por el Subdirector de Comunicaciones"/>
    <s v="El manual se sometera a aprobación del Comité de Gestión para su consideración en mayo o junio"/>
    <x v="0"/>
    <x v="0"/>
    <s v="Se recomienda al proceso realizar las actividades y estrategias necesarias para el cumplimiento de la acción propuesta en los tiempos establecidos. Adicionalmente se aclara que el comité de gestión no tiene en sus funciones la aprobación de manuales de la JEP, se puede someter a revisión para posterior aprobación del líder del proceso"/>
  </r>
  <r>
    <m/>
    <m/>
    <m/>
    <m/>
    <m/>
    <m/>
    <s v="Lentitud en la toma de decisiones"/>
    <m/>
    <m/>
    <m/>
    <m/>
    <m/>
    <s v="Prevención"/>
    <s v="Asignación pertinente y seguimiento al cumplimiento de tareas del personal encargado"/>
    <n v="85"/>
    <m/>
    <m/>
    <m/>
    <m/>
    <m/>
    <m/>
    <s v="Socializar del Manual de Crisis"/>
    <d v="2020-01-02T00:00:00"/>
    <d v="2020-12-31T00:00:00"/>
    <s v="actas de reunión de socialización "/>
    <s v="Semestral"/>
    <s v="Subdirector (a) de comunicaciones"/>
    <s v="Gestión de comunicaciones"/>
    <s v="Subdirección de comunicaciones"/>
    <s v="Subdirección de comunicaciones"/>
    <s v="Subdirección de comunicaciones"/>
    <m/>
    <x v="7"/>
    <n v="23"/>
    <s v="Gestión"/>
    <x v="0"/>
    <s v="Capacitaciones, sensibilizaciones, talleres, socializaciones o divulgación de información"/>
    <s v="Se organizará la solicialziacion con directivos de la JEP posterior a la aprobación por parte del Comité de Gestión"/>
    <s v="Se organizará la solicialziacion con directivos de la JEP posterior a la aprobación por parte del Comité de Gestión"/>
    <s v="Se organizará la solicialziacion con directivos de la JEP posterior a la aprobación por parte del Comité de Gestión"/>
    <s v="Se organizará la solicialziacion con directivos de la JEP posterior a la aprobación por parte del Comité de Gestión"/>
    <x v="4"/>
    <x v="2"/>
    <s v="Se recomienda al proceso realizar las actividades y estrategias necesarias para el cumplimiento de la acción propuesta en los tiempos establecidos, la cual se encuentra supeditada a la aprobación del manual de crisis por parte del Subdirector de Comunicaciones"/>
  </r>
  <r>
    <m/>
    <m/>
    <m/>
    <m/>
    <m/>
    <m/>
    <s v="No oficialización del Manual de crisis"/>
    <m/>
    <m/>
    <m/>
    <m/>
    <m/>
    <s v="Prevención"/>
    <s v="No existe control actual"/>
    <n v="0"/>
    <m/>
    <m/>
    <m/>
    <m/>
    <m/>
    <m/>
    <s v="Realizar talleres de vocería"/>
    <d v="2020-01-02T00:00:00"/>
    <d v="2020-12-31T00:00:00"/>
    <s v="actas de reunión y asistencia "/>
    <s v="Semestral"/>
    <s v="Subdirector (a) de comunicaciones"/>
    <s v="Gestión de comunicaciones"/>
    <s v="Subdirección de comunicaciones"/>
    <s v="Subdirección de comunicaciones"/>
    <s v="Subdirección de comunicaciones"/>
    <m/>
    <x v="7"/>
    <n v="23"/>
    <s v="Gestión"/>
    <x v="0"/>
    <s v="Capacitaciones, sensibilizaciones, talleres, socializaciones o divulgación de información"/>
    <s v="La Subdireccion de fortalecimiento junto con la subdireccion de comunicaciones avanzarán en un proceso para implementar el taller de vocería durante este primer semestre de 2020._x000a_"/>
    <s v="La Subdirireccion de Fortalecimiento avanzó en la contratacion de Willian Salazar quien apoyará a la JEP en en la realización de los talleres de voceria y de relato."/>
    <s v="Producto de la coyuntura provocada  por el Coronavirus, los talleres de vocería se realizaran una vez termine el aislamiento preventivo"/>
    <s v="Teniendo en cuenta que continua el asilamiento preventivo,  se hace necearaio que en los primeros dias de mayo, con la Subdireccion de Fortalecimiento, revisar la posibilidad de realizar los talles de manera virtual y así definir el calendario."/>
    <x v="4"/>
    <x v="2"/>
    <s v="Se recomienda al proceso realizar las actividades y estrategias necesarias para el cumplimiento de la acción propuesta en los tiempos establecidos."/>
  </r>
  <r>
    <m/>
    <m/>
    <m/>
    <m/>
    <m/>
    <m/>
    <m/>
    <m/>
    <m/>
    <m/>
    <m/>
    <m/>
    <s v="Mitigación"/>
    <s v="No existe control actual"/>
    <n v="0"/>
    <n v="0"/>
    <s v="0"/>
    <m/>
    <m/>
    <m/>
    <m/>
    <m/>
    <m/>
    <m/>
    <m/>
    <m/>
    <m/>
    <m/>
    <m/>
    <m/>
    <m/>
    <m/>
    <x v="7"/>
    <n v="23"/>
    <s v="Gestión"/>
    <x v="0"/>
    <m/>
    <m/>
    <m/>
    <m/>
    <m/>
    <x v="3"/>
    <x v="1"/>
    <m/>
  </r>
  <r>
    <n v="24"/>
    <s v="Gestión de comunicaciones"/>
    <s v="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
    <s v="Subdirector (a) de Comunicaciones"/>
    <s v="Gestión"/>
    <s v="Comunicación no asertiva  con los grupos de interés"/>
    <s v="Enfoque inadecuado de contenidos"/>
    <s v="1. Pérdida de credibilidad y confianza_x000a_2. Impacto reputacional"/>
    <n v="3"/>
    <n v="3"/>
    <s v="Alto"/>
    <s v="Reducir"/>
    <s v="Prevención"/>
    <s v="Comité primario y reunión de contenidos para dar lineamientos  y seguimiento al cumplimiento de tareas "/>
    <n v="85"/>
    <n v="85"/>
    <s v="2"/>
    <n v="1"/>
    <n v="3"/>
    <s v="Moderado"/>
    <s v="Reducir"/>
    <s v="Realizar talleres con periodistas (grupo de interés) sobre los avances de la JEP"/>
    <d v="2020-01-02T00:00:00"/>
    <d v="2020-12-31T00:00:00"/>
    <s v="Informes de los talleres y actas de asistencia"/>
    <s v="Semestral"/>
    <s v="Subdirector (a) de comunicaciones"/>
    <s v="Gestión de comunicaciones_x000a_*Gestión de conocimiento e innovación_x000a_*Participación efectiva y representación y defensa técnica"/>
    <s v="Subdirección de comunicaciones"/>
    <s v="Subdirección de comunicaciones"/>
    <s v="Subdirección de comunicaciones_x000a_*Subdirección de Fortalecimiento Institucional_x000a_*Subsecretaría"/>
    <s v="Gestión - Información"/>
    <x v="7"/>
    <n v="24"/>
    <s v="Gestión"/>
    <x v="2"/>
    <s v="Capacitaciones, sensibilizaciones, talleres, socializaciones o divulgación de información"/>
    <s v="Se programó  la realizacion de 2 talleres con periodistas: una en la ciudad de Pasto y otro en Barranquilla para los meses de febrero y marzo "/>
    <s v="Se realizó un taller para periodistas en la ciudad de Pasto el día 22 de febrero de 2020. TEMA: &quot;Conversemos sobre la JEP&quot; se atedieron periodistas de Nariño y Putumayo."/>
    <s v="Se realizó un segundo taller para periodistas en la ciudad de Bucaramanga el día 7 de marzo de 2020. TEMA: &quot;Dialoguemos con periodistas&quot; el objetivo: Realizar pedagogía con Periodista. en el cual se contó con la participación de 23 periodistas"/>
    <s v="Ante la countura por el coronaviu se hace necsario replantear el calanedario de los tallers  con el equipo del ICTJ ."/>
    <x v="0"/>
    <x v="0"/>
    <s v="El proceso anexa como evidencia los listados de asistencia a los talleres realizados. Se recomienda la elaboración del informe propuesto como entregable en el semestre."/>
  </r>
  <r>
    <m/>
    <m/>
    <m/>
    <m/>
    <m/>
    <m/>
    <s v="Incorrecta priorización de los grupos de interés"/>
    <m/>
    <m/>
    <m/>
    <m/>
    <m/>
    <s v="Prevención"/>
    <s v="Reunión de contenidos para definición de necesidades comunicacionales "/>
    <n v="85"/>
    <m/>
    <m/>
    <m/>
    <m/>
    <m/>
    <m/>
    <s v="Realizar talleres de construcción de relato"/>
    <d v="2020-01-02T00:00:00"/>
    <d v="2020-12-31T00:00:00"/>
    <s v="actas comités y reuniones "/>
    <s v="Semestral"/>
    <s v="Subdirector (a) de comunicaciones"/>
    <s v="Gestión de comunicaciones_x000a_*Gestión de conocimiento e innovación"/>
    <s v="Subdirección de comunicaciones"/>
    <s v="Subdirección de comunicaciones"/>
    <s v="Subdirección de comunicaciones_x000a_*Subdirección de Fortalecimiento Institucional"/>
    <m/>
    <x v="7"/>
    <n v="24"/>
    <s v="Gestión"/>
    <x v="2"/>
    <s v="Capacitaciones, sensibilizaciones, talleres, socializaciones o divulgación de información"/>
    <s v="Se ha avanzado en la conceptualización de los talleres de relato en conjunto con Fortalecimiento."/>
    <s v="La Subdirireccion de Fortalecimiento avanzó en la contratacion de Willian Salazar quien apoyará a la JEP en en la realización de los talleres de voceria y de relato."/>
    <s v="Se  han enviado insumos  informativos y conceptuales en materia de relatos al Contratista de Fortaleciemnto para los tallers del relato. _x000a_En marzo se envió correo al señor Willian, compartiéndole  acceso a la plataforma de monitoreo de noticias sobre la JEP, que se llama ATARRAYA._x000a_Sinembargo, por la coyuntura del coronavirus este proceso se retemorá una vez termine el aislamiento preventivo definido por el Gobierno nacional. "/>
    <s v="El contratista Willain Salazar ha avanzado en la conceptualzuaduion de los talleres de relato. Dado que la coyuntura del coroanvirus continua, el proceso se retomará en los primeros dias de mayo para evaluar si los talleres se realizan de manera virutal y asi definir un calendario. "/>
    <x v="1"/>
    <x v="0"/>
    <s v="Se recomienda al proceso realizar las actividades y estrategias necesarias para el cumplimiento de la acción propuesta en los tiempos establecidos."/>
  </r>
  <r>
    <m/>
    <m/>
    <m/>
    <m/>
    <m/>
    <m/>
    <m/>
    <m/>
    <m/>
    <m/>
    <m/>
    <m/>
    <s v="Mitigación"/>
    <s v="No existe control actual"/>
    <n v="0"/>
    <n v="0"/>
    <s v="0"/>
    <m/>
    <m/>
    <m/>
    <m/>
    <m/>
    <m/>
    <m/>
    <m/>
    <m/>
    <m/>
    <m/>
    <m/>
    <m/>
    <m/>
    <m/>
    <x v="7"/>
    <n v="24"/>
    <s v="Gestión"/>
    <x v="2"/>
    <m/>
    <m/>
    <m/>
    <m/>
    <m/>
    <x v="3"/>
    <x v="1"/>
    <m/>
  </r>
  <r>
    <n v="25"/>
    <s v="Gestión de comunicaciones"/>
    <s v="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
    <s v="Subdirector (a) de Comunicaciones"/>
    <s v="Gestión"/>
    <s v="Uso inapropiado de la imagen institucional"/>
    <s v="Insuficiente divulgación y seguimiento a la aplicación correcta del uso de imagen institucional "/>
    <s v="1. Desconocimiento del uso adecuado de la imagen institucional_x000a_2. Pérdida de credibilidad y confianza_x000a_3. Impacto reputacional"/>
    <n v="3"/>
    <n v="2"/>
    <s v="Moderado"/>
    <s v="Reducir"/>
    <s v="Prevención"/>
    <s v="Análisis de monitoreo  "/>
    <n v="85"/>
    <n v="85"/>
    <s v="2"/>
    <n v="1"/>
    <n v="2"/>
    <s v="Bajo"/>
    <s v="Reducir"/>
    <s v="Socializar sobre el uso adecuado de la imagen institucional"/>
    <d v="2020-01-02T00:00:00"/>
    <d v="2020-12-31T00:00:00"/>
    <s v="actas asistencia "/>
    <s v="Semestral"/>
    <s v="Subdirector (a) de comunicaciones"/>
    <s v="Gestión de comunicaciones"/>
    <s v="Subdirección de comunicaciones"/>
    <s v="Subdirección de comunicaciones"/>
    <s v="Subdirección de comunicaciones"/>
    <s v="Gestión - Reputacional"/>
    <x v="7"/>
    <n v="25"/>
    <s v="Gestión"/>
    <x v="0"/>
    <s v="Capacitaciones, sensibilizaciones, talleres, socializaciones o divulgación de información"/>
    <s v="Se realizó acompañamiento a canal trece para la transmisión el segundo balance de la JEP en fragmentos, allí se dieron las pautas del uso de la imagen en las transmisiones. _x000a__x000a_Se dispuso un repositorio en la intranet Nuestra JEP con documentación relacionada a la imagen institucional de la JEP_x000a__x000a_Se realizó socialización del manual de imagen y el uso de los logos con los contratistas responsables de la adecuación de los pisos 2 y 3, dicho acompañamiento se hizo desde el mes de diciembre hasta febrero 2020._x000a__x000a_Ajuste al formato del Órgano de Gobierno solicitado por la servidora Carol talero entregado el 16 de enero de 2020."/>
    <s v="Se hizo entrega de artes para oficinas territoriales de la JEP para evitar cambios en la marca en nuestra presencia territorial, las artes se entregaron en Bucaramanga el día 3 de febrero del presente año y el 05 de marzo para la oficina en Neiva todo en cabeza del servidor Gabriel Amado._x000a__x000a_Se Envío explicación del manual de imagen a Maria José Poveda para el uso del logo en las regiones martes 04 de febrero de 2020."/>
    <s v="Se realizó acompañamiento al equipo de FILBo en cabeza de Adriana Ángel de corferias ,para el uso del logo en la pata de identificadores de la feria en 2020. Se tuvo comunicación por correo electrónico para revisar las piezas, dicha aprobación se dio el 10 de marzo de 2020._x000a__x000a_Se dispuso un repositorio en la intranet Nuestra JEP con documentación relacionada a la información institucional de la JEP._x000a__x000a_Se ajusta al formato de la Secretaría Judicial enviado el 22 de marzo de 2020."/>
    <s v="Se realizó Capacitación al equipo de Viviana Ferro para el desarrollo de una caja de herramientas que se desarrollará el viernes 08 de mayo._x000a__x000a_Asesoría y diseño de imagen para los fondos y mosca para realización de audiencias y/o diligencias virtuales. Dichas piezas fueron entregadas el 20 de abril de 2020 al contratista Jorge Gualteros responsable de dichas transmisiones._x000a__x000a_Se dispuso un repositorio en la intranet Nuestra JEP con documentación relacionada a la imagen institucional de la JEP._x000a__x000a_Se dispuso un repositorio en la intranet Nuestra JEP con documentación relacionada a la información institucional de la JEP."/>
    <x v="1"/>
    <x v="0"/>
    <s v="Se recomienda al proceso realizar las actividades y estrategias necesarias para el cumplimiento de la acción propuesta en los tiempos establecidos."/>
  </r>
  <r>
    <m/>
    <m/>
    <m/>
    <m/>
    <m/>
    <m/>
    <m/>
    <m/>
    <m/>
    <m/>
    <m/>
    <m/>
    <s v="Mitigación"/>
    <s v="No existe control actual"/>
    <n v="0"/>
    <n v="0"/>
    <s v="0"/>
    <m/>
    <m/>
    <m/>
    <m/>
    <m/>
    <m/>
    <m/>
    <m/>
    <m/>
    <m/>
    <m/>
    <m/>
    <m/>
    <m/>
    <m/>
    <x v="7"/>
    <n v="25"/>
    <s v="Gestión"/>
    <x v="0"/>
    <m/>
    <m/>
    <m/>
    <m/>
    <m/>
    <x v="3"/>
    <x v="1"/>
    <m/>
  </r>
  <r>
    <n v="26"/>
    <s v="Gestión de cooperación internacional"/>
    <s v="Promover el reconocimiento y apoyo de la comunidad internacional en el desarrollo y consolidación de la Jurisdicción Especial para la Paz (JEP), gestionando relaciones estratégicas y acompañando la implementación de proyectos de cooperación internacional."/>
    <s v="Subdirector (a) de Cooperación Internacional"/>
    <s v="Gestión"/>
    <s v="Formulación de proyectos que no respondan a las necesidades de la entidad_x000a_"/>
    <s v="Debilidades en la planeación para la formulación de proyectos pertinentes de la entidad"/>
    <s v="1. Desaprovechamiento de los recursos_x000a_2. Impacto reputacional_x000a_3. Necesidades desatendidas"/>
    <n v="3"/>
    <n v="3"/>
    <s v="Alto"/>
    <s v="Reducir"/>
    <s v="Prevención"/>
    <s v="Matriz de demandas (necesidades) de cooperación internacional."/>
    <n v="85"/>
    <n v="56.666666666666664"/>
    <s v="1"/>
    <n v="2"/>
    <n v="3"/>
    <s v="Moderado"/>
    <s v="Reducir"/>
    <s v="Difundir orientaciones sobre la gestión de apoyos de Cooperación Internacional y la articulación entre dependencias"/>
    <d v="2020-01-02T00:00:00"/>
    <d v="2020-12-31T00:00:00"/>
    <s v="Circular _x000a_Evidencias de socialización"/>
    <s v="Semestral"/>
    <s v="Subdirector (a) de Cooperación Internacional"/>
    <s v="Gestión de cooperación internacional_x000a_*Gestión de comunicaciones"/>
    <s v="Subdirección de Cooperación Internacional"/>
    <s v="Subdirección de Cooperación Internacional"/>
    <s v="Subdirección de Cooperación Internacional_x000a_*Subdirección de comunicaciones"/>
    <s v="Gestión - Operativo"/>
    <x v="8"/>
    <n v="26"/>
    <s v="Gestión"/>
    <x v="2"/>
    <s v="Capacitaciones, sensibilizaciones, talleres, socializaciones o divulgación de información"/>
    <s v="La Subdirección de Cooperación Internacional programó para junio de 2020 la elaboración de una circular con orientaciones sobre la gestión de apoyos de Cooperación Internacional y la articulación entre dependencias."/>
    <s v="La Subdirección de Cooperación Internacional programó para junio de 2020 la elaboración de una circular con orientaciones sobre la gestión de apoyos de Cooperación Internacional y la articulación entre dependencias."/>
    <s v="La Subdirección de Cooperación Internacional programó para junio de 2020 la elaboración de una circular con orientaciones sobre la gestión de apoyos de Cooperación Internacional y la articulación entre dependencias."/>
    <s v="La Subdirección de Cooperación Internacional programó para junio de 2020 la elaboración de una circular con orientaciones sobre la gestión de apoyos de Cooperación Internacional y la articulación entre dependencias."/>
    <x v="4"/>
    <x v="2"/>
    <s v="Se recomienda al proceso realizar las actividades y estrategias necesarias para el cumplimiento de la acción propuesta en los tiempos establecidos, teniendo en cuenta que se debe evidenciar acciones de socialización"/>
  </r>
  <r>
    <m/>
    <m/>
    <m/>
    <m/>
    <m/>
    <m/>
    <s v="Falta de coordinación entre las áreas para la formulación y ejecución de proyectos"/>
    <m/>
    <m/>
    <m/>
    <m/>
    <m/>
    <s v="Prevención"/>
    <s v="No existe control actual"/>
    <n v="0"/>
    <m/>
    <m/>
    <m/>
    <m/>
    <m/>
    <m/>
    <m/>
    <m/>
    <m/>
    <m/>
    <m/>
    <m/>
    <m/>
    <m/>
    <m/>
    <m/>
    <m/>
    <x v="8"/>
    <n v="26"/>
    <s v="Gestión"/>
    <x v="2"/>
    <m/>
    <m/>
    <m/>
    <m/>
    <m/>
    <x v="3"/>
    <x v="1"/>
    <m/>
  </r>
  <r>
    <m/>
    <m/>
    <m/>
    <m/>
    <m/>
    <m/>
    <s v="Incumplimiento del procedimiento de Cooperación Internacional"/>
    <m/>
    <m/>
    <m/>
    <m/>
    <m/>
    <s v="Prevención"/>
    <s v="Implementación del procedimiento de gestión de Cooperación Internacional"/>
    <n v="85"/>
    <m/>
    <m/>
    <m/>
    <m/>
    <m/>
    <m/>
    <m/>
    <m/>
    <m/>
    <m/>
    <m/>
    <m/>
    <m/>
    <m/>
    <m/>
    <m/>
    <m/>
    <x v="8"/>
    <n v="26"/>
    <s v="Gestión"/>
    <x v="2"/>
    <m/>
    <m/>
    <m/>
    <m/>
    <m/>
    <x v="3"/>
    <x v="1"/>
    <m/>
  </r>
  <r>
    <m/>
    <m/>
    <m/>
    <m/>
    <m/>
    <m/>
    <m/>
    <m/>
    <m/>
    <m/>
    <m/>
    <m/>
    <s v="Mitigación"/>
    <s v="No existe control actual"/>
    <n v="0"/>
    <n v="0"/>
    <s v="0"/>
    <m/>
    <m/>
    <m/>
    <m/>
    <m/>
    <m/>
    <m/>
    <m/>
    <m/>
    <m/>
    <m/>
    <m/>
    <m/>
    <m/>
    <m/>
    <x v="8"/>
    <n v="26"/>
    <s v="Gestión"/>
    <x v="2"/>
    <m/>
    <m/>
    <m/>
    <m/>
    <m/>
    <x v="3"/>
    <x v="1"/>
    <m/>
  </r>
  <r>
    <n v="27"/>
    <s v="Gestión de cooperación internacional"/>
    <s v="Promover el reconocimiento y apoyo de la comunidad internacional en el desarrollo y consolidación de la Jurisdicción Especial para la Paz (JEP), gestionando relaciones estratégicas y acompañando la implementación de proyectos de cooperación internacional."/>
    <s v="Subdirector (a) de Cooperación Internacional"/>
    <s v="Gestión"/>
    <s v="Disminución del apoyo por parte de los aliados estratégicos internacionales a la JEP"/>
    <s v="Deficiente ejecución o bajo desempeño de los proyectos"/>
    <s v="1. Necesidades desatendidas_x000a_2. Impacto reputacional"/>
    <n v="2"/>
    <n v="3"/>
    <s v="Moderado"/>
    <s v="Reducir"/>
    <s v="Prevención"/>
    <s v="Existe procedimiento e instructivo de seguimiento de proyectos de cooperación"/>
    <n v="85"/>
    <n v="42.5"/>
    <s v="0"/>
    <n v="2"/>
    <n v="3"/>
    <s v="Moderado"/>
    <s v="Reducir"/>
    <s v="Gestionar la contratación de personal de apoyo"/>
    <d v="2020-01-02T00:00:00"/>
    <d v="2020-12-31T00:00:00"/>
    <s v="Personal contratado"/>
    <s v="Semestral"/>
    <s v="Subdirector (a) de Cooperación Internacional"/>
    <s v="Gestión de cooperación internacional_x000a_*Gestión contractual"/>
    <s v="Subdirección de Cooperación Internacional"/>
    <s v="Subdirección de Cooperación Internacional"/>
    <s v="Subdirección de Cooperación Internacional"/>
    <s v="Gestión - Operativo"/>
    <x v="8"/>
    <n v="27"/>
    <s v="Gestión"/>
    <x v="2"/>
    <s v="Celebración de convenios o contratación de personal"/>
    <s v="Con el propósito de fortalecer el seguimiento a los proyectos, acuerdos y acciones colaborativas desarrolladas con socios de la comunidad internacional, la Subdirección de Cooperación Internacional incluyó en el Plan anual de adquisiciones dos contratos con los siguientes objetos:_x000a_Contrato 1: Apoyar el seguimiento de proyectos, acuerdos y acciones colaborativas de la subdirección de cooperación internacional que contribuyen a las decisiones judiciales de la justicia transicional y restaurativa, con énfasis en la documentación que se gestiona dentro de los mismos._x000a_Contrato 2: Realizar el acompañamiento y seguimiento de proyectos, acuerdos y acciones colaborativas que contribuyen a las decisiones judiciales de la justicia transicional y restaurativa._x000a_En enero de 2020 la Secretaria Ejecutiva aprobó las dos contrataciones. _x000a_Se adjunta como fuente de verificación de la actividad el plan anual de adquisiciones Ver archivo:  Riesgo 27a 1- Plan Anual de Adquisiciones."/>
    <s v="Se procedió a adelantar el trámite de contratación de Katherine Upegui para la ejecución del Contrato 1; para este propósito se elaboró el documento justificativo de contratación, y se legalizó el contrato. _x000a_Asi mismo, se adelantó el proceso de selección del(la) profesional encargado(a) de la ejecución del Contrato 2._x000a__x000a_Se adjunta como evidencia de la actividad el documento justificativo y la minuta del contrato 1 que se firmó. Ver archivos:  Riesgo 27a 1- Documento justificativo Contrato 1; Riesgo 27a 2- Contrato 1."/>
    <s v="El proceso de selección para el Contrato 2 finalizó. La profesional Lorena Soler fue seleccionada y se adelantó su proceso de contratación; para este propósito se elaboró el documento  justificativo de contratación y se legalizó la contratación._x000a__x000a_La profesional a cargo del Contrato 1 desarrolló las obligaciones correspondientes de acuerdo con su contrato._x000a__x000a_Se adjunta como evidencia de la actividad la minuta del contrato 2 que se firmó y la constancia de cumplimiento de la profesional del contrato 1 para el mes de marzo de 2020. Ver archivos:  Riesgo 27a 1- Documento justificativo Contrato 2; Riesgo 27a 2- Constancia de cumplimiento Contrato 1; Riesgo 27a 3- Contrato 2 ."/>
    <s v="Las profesionales ejecutaron sus obligaciones de acuerdo con lo establecido en sus contratos._x000a__x000a_Se adjunta como evidencia de la actividad las constancias de cumplimiento de los contratos 1 y 2 para abril de 2020._x000a_Ver archivos:  Riesgo 27a 1- Constancia de cumplimiento Contrato 1; Riesgo 27a 2- Constancia de cumplimiento Contrato 2."/>
    <x v="0"/>
    <x v="0"/>
    <s v="El proceso ha realizado las actividades relacionadas al cumplimiento de la acción propuesta"/>
  </r>
  <r>
    <m/>
    <m/>
    <m/>
    <m/>
    <m/>
    <m/>
    <s v="Deficiente acompañamiento y seguimiento a la ejecución de los proyecto"/>
    <m/>
    <m/>
    <m/>
    <m/>
    <m/>
    <s v="Prevención"/>
    <s v="Existe procedimiento e instructivo de seguimiento de proyectos de cooperación"/>
    <n v="85"/>
    <m/>
    <m/>
    <m/>
    <m/>
    <m/>
    <m/>
    <s v="Realizar reuniones de seguimiento con las distintas dependencias que intervienen en la ejecución de los proyectos"/>
    <d v="2020-01-02T00:00:00"/>
    <d v="2020-12-31T00:00:00"/>
    <s v="Actas de reunión"/>
    <s v="Semestral"/>
    <s v="Subdirector (a) de Cooperación Internacional"/>
    <s v="Gestión de cooperación internacional"/>
    <s v="Subdirección de Cooperación Internacional"/>
    <s v="Subdirección de Cooperación Internacional"/>
    <s v="Subdirección de Cooperación Internacional"/>
    <m/>
    <x v="8"/>
    <n v="27"/>
    <s v="Gestión"/>
    <x v="2"/>
    <s v="Gestión del proceso (seguimientos, evaluaciones y reuniones de articulación)"/>
    <s v="Las profesionales de la Subdirección de Cooperación Internacional propiciaron el desarrollo de reuniones y acciones (llamadas telefónicas, correos electrónicos, etc.) orientadas a realizar el seguimiento de los proyectos y acciones colaborativas que se desarrollan con el apoyo de actores internacionales. En dichas acciones se vinculó tanto al representante del cooperante como al responsable técnico al interior de la JEP. Las evidencias del seguimiento referido reposan en el expediente de cada proyecto y acción colaborativa. _x000a_El resumen consolidado del seguimiento realizado se encuentra en l Matriz de seguimiento a acuerdos, proyectos y acciones colaborativas del mes de enero de 2020. Dicha matriz se adjunta como fuente de verificación de la actividad. Ver archivos: Riesgo 27b 1 - Matriz de seguimiento enero 2020."/>
    <s v="Las profesionales de la Subdirección de Cooperación Internacional propiciaron el desarrollo de reuniones y acciones (llamadas telefónicas, correos electrónicos, etc.) orientadas a realizar el seguimiento de los proyectos y acciones colaborativas que se desarrollan con el apoyo de actores internacionales. En dichas acciones se vinculó tanto al representante del cooperante como al responsable técnico al interior de la JEP. Las evidencias del seguimiento referido reposan en el expediente de cada proyecto y acción colaborativa. _x000a_El resumen consolidado del seguimiento realizado se encuentra en l Matriz de seguimiento a acuerdos, proyectos y acciones colaborativas del mes de febrero de 2020. Dicha matriz se adjunta como fuente de verificación de la actividad. Ver archivos: Riesgo 27b 1 - Matriz de seguimiento febrero 2020."/>
    <s v="Las profesionales de la Subdirección de Cooperación Internacional propiciaron el desarrollo de reuniones y acciones (llamadas telefónicas, correos electrónicos, etc.) orientadas a realizar el seguimiento de los proyectos y acciones colaborativas que se desarrollan con el apoyo de actores internacionales. En dichas acciones se vinculó tanto al representante del cooperante como al responsable técnico al interior de la JEP. Las evidencias del seguimiento referido reposan en el expediente de cada proyecto y acción colaborativa. _x000a_El resumen consolidado del seguimiento realizado se encuentra en l Matriz de seguimiento a acuerdos, proyectos y acciones colaborativas del mes de marzo de 2020. Dicha matriz se adjunta como fuente de verificación de la actividad. Ver archivos: Riesgo 27b 1 - Matriz de seguimiento marzo 2020."/>
    <s v="Las profesionales de la Subdirección de Cooperación Internacional propiciaron el desarrollo de reuniones y acciones (llamadas telefónicas, correos electrónicos, etc.) orientadas a realizar el seguimiento de los proyectos y acciones colaborativas que se desarrollan con el apoyo de actores internacionales. En dichas acciones se vinculó tanto al representante del cooperante como al responsable técnico al interior de la JEP. Las evidencias del seguimiento referido reposan en el expediente de cada proyecto y acción colaborativa. _x000a_El resumen consolidado del seguimiento realizado se encuentra en l Matriz de seguimiento a acuerdos, proyectos y acciones colaborativas del mes de abril de 2020. Dicha matriz se adjunta como fuente de verificación de la actividad. Ver archivos: Riesgo 27b 1 - Matriz de seguimiento abril 2020."/>
    <x v="0"/>
    <x v="0"/>
    <s v="El proceso ha realizado las actividades relacionadas al cumplimiento de la acción propuesta. Se recomienda adjuntar los soportes de ejecución de las reuniones respectivas, puesto que el proceso manifiesta que reposan en los expedientes de cada proyecto"/>
  </r>
  <r>
    <m/>
    <m/>
    <m/>
    <m/>
    <m/>
    <m/>
    <s v="Fallas en el relacionamiento con los cooperantes"/>
    <m/>
    <m/>
    <m/>
    <m/>
    <m/>
    <s v="Prevención"/>
    <s v="No existe control actual"/>
    <n v="0"/>
    <m/>
    <m/>
    <m/>
    <m/>
    <m/>
    <m/>
    <m/>
    <m/>
    <m/>
    <m/>
    <m/>
    <m/>
    <m/>
    <m/>
    <m/>
    <m/>
    <m/>
    <x v="8"/>
    <n v="27"/>
    <s v="Gestión"/>
    <x v="2"/>
    <m/>
    <m/>
    <m/>
    <m/>
    <m/>
    <x v="3"/>
    <x v="1"/>
    <m/>
  </r>
  <r>
    <m/>
    <m/>
    <m/>
    <m/>
    <m/>
    <m/>
    <s v="Personal insuficiente para el desarrollo de las actividades de cooperación internacional"/>
    <m/>
    <m/>
    <m/>
    <m/>
    <m/>
    <s v="Prevención"/>
    <s v="No existe control actual"/>
    <n v="0"/>
    <m/>
    <m/>
    <m/>
    <m/>
    <m/>
    <m/>
    <m/>
    <m/>
    <m/>
    <m/>
    <m/>
    <m/>
    <m/>
    <m/>
    <m/>
    <m/>
    <m/>
    <x v="8"/>
    <n v="27"/>
    <s v="Gestión"/>
    <x v="2"/>
    <m/>
    <m/>
    <m/>
    <m/>
    <m/>
    <x v="3"/>
    <x v="1"/>
    <m/>
  </r>
  <r>
    <m/>
    <m/>
    <m/>
    <m/>
    <m/>
    <m/>
    <m/>
    <m/>
    <m/>
    <m/>
    <m/>
    <m/>
    <s v="Mitigación"/>
    <s v="No existe control actual"/>
    <n v="0"/>
    <n v="0"/>
    <s v="0"/>
    <m/>
    <m/>
    <m/>
    <m/>
    <m/>
    <m/>
    <m/>
    <m/>
    <m/>
    <m/>
    <m/>
    <m/>
    <m/>
    <m/>
    <m/>
    <x v="8"/>
    <n v="27"/>
    <s v="Gestión"/>
    <x v="2"/>
    <m/>
    <m/>
    <m/>
    <m/>
    <m/>
    <x v="3"/>
    <x v="1"/>
    <m/>
  </r>
  <r>
    <n v="29"/>
    <s v="Gestión de atención al ciudadano"/>
    <s v="Brindar atención y orientación  a las víctimas, comparecientes, terceros intervinientes y ciudadanía en general en temas de la Jurisdicción Especial para la Paz (JEP), así como informar sobre las peticiones, quejas, reclamos, sugerencias, denuncias y felicitaciones PQRSDF, que hagan los mismos a través de los diferentes canales de atención en los términos enmarcados por la normatividad vigente; enfocado a la satisfacción por la información suministrada."/>
    <s v="Jefe del Departamento de Atención al Ciudadano"/>
    <s v="Gestión"/>
    <s v="Incumplimiento de los plazos establecidos por la ley en la respuesta a PQRSDF"/>
    <s v="Excesiva cadena de supervisión o control que impide la agilidad en el proceso para dar respuesta."/>
    <s v="1. Sanciones Disciplinarias_x000a_2. Pérdida de credibilidad y confianza en la JEP_x000a_3. Sanciones legales"/>
    <n v="4"/>
    <n v="4"/>
    <s v="Extremo"/>
    <s v="Reducir"/>
    <s v="Prevención"/>
    <s v="No existe control actual"/>
    <n v="0"/>
    <n v="18.333333333333332"/>
    <s v="0"/>
    <n v="4"/>
    <n v="4"/>
    <s v="Extremo"/>
    <s v="Reducir"/>
    <s v="Parametrizar alertas en el Sistema de Gestión Documental para el cumplimiento de los plazos establecidos en la normatividad vigente."/>
    <d v="2020-01-02T00:00:00"/>
    <d v="2020-12-31T00:00:00"/>
    <s v="Alertas parametrizadas en el Sistema de Gestión Documental "/>
    <s v="Mensual"/>
    <s v="Jefe de Atención al Ciudadano"/>
    <s v="*Gestión de atención al ciudadano_x000a_*Gobierno y gestión de las tecnologías_x000a_*Gestión documental"/>
    <s v="Departamento de Atención al Ciudadano"/>
    <s v="* Dirección de TI_x000a_*Departamento de Gestión Documental "/>
    <s v="* Dirección de TI_x000a_*Departamento de Gestión Documental _x000a_*Todos los procesos"/>
    <s v="Gestión - Operativo"/>
    <x v="9"/>
    <n v="29"/>
    <s v="Gestión"/>
    <x v="1"/>
    <s v="Herramientas tecnológicas"/>
    <s v="El sistema de gestión documentan cuenta con alerta tipo semáforo para todos los tramites de PQRSDF y teniendo en cuenta los términos establecidos por la ley."/>
    <s v="Durante el mes de febrero se realizan reuniones con los contratistas del sistema de gestión documental que se implementara a partir del mes de mayo y se continúa con las alertas en el sistema ORFEO."/>
    <s v="Se realiza validación de los flujos documentales del departamento, teniendo en cuentas las alertas que generara el sistema documental según lo establecido por la ley. Se continúa con los parámetros de alerta en ORFEO "/>
    <s v="Se continúa con los parámetros de alerta en ORFEO "/>
    <x v="0"/>
    <x v="0"/>
    <s v="1. Lo referenciado en el mes de enero respecto a reuniones con contratistas no presenta evidencia en el SharePoint, sin embargo esta actividad no es necesaria para el cumplimiento de la acción._x000a_2. Aunque el sistema Orfeo cuenta con semaforización para respuestas a PQRSDF, el seguimiento a este plan de acción continúa hasta tanto el nuevo sistema Conti sea implementado con las alertas de cumplimiento de los tiempos._x000a_3. En las evidencias incluidas para el mes de marzo, se enumeran anexos como &quot;Anexo 21 y 22&quot; que no tienen una secuencia con otros soportes. Se recomienda para el próximo seguimiento nombrar los anexos que soportan el cumplimiento de la acción conforme a la actividad propuesta y si se numeran, tengan una secuencia lógica"/>
  </r>
  <r>
    <m/>
    <m/>
    <m/>
    <m/>
    <m/>
    <m/>
    <s v="Error en la clasificación y tipificación  de las PQRSDF por desconocimiento de los servidores públicos de lo ordenado en las disposiciones legales"/>
    <m/>
    <m/>
    <m/>
    <m/>
    <m/>
    <s v="Prevención"/>
    <s v="Capacitación a los funcionarios que realizan la tipificación de los documentos"/>
    <n v="15"/>
    <m/>
    <m/>
    <m/>
    <m/>
    <m/>
    <m/>
    <s v="Mantener capacitación a los funcionarios que radican haciendo énfasis en generalidades de las PQRSDF"/>
    <d v="2020-01-02T00:00:00"/>
    <d v="2020-12-31T00:00:00"/>
    <s v="Asistencia a capacitaciones"/>
    <s v="Trimestral"/>
    <s v="Jefe de Atención al Ciudadano"/>
    <s v="* Gestión de atención al ciudadano_x000a_* Procesos relacionados con la PQRSDF"/>
    <s v="Departamento de Atención al Ciudadano"/>
    <s v="* Subsecretaría "/>
    <s v="Departamento de Atención al Ciudadano"/>
    <m/>
    <x v="9"/>
    <n v="29"/>
    <s v="Gestión"/>
    <x v="1"/>
    <s v="Capacitaciones, sensibilizaciones, talleres, socializaciones o divulgación de información"/>
    <s v="No opera para el mes informado"/>
    <s v="No opera para el mes informado"/>
    <s v="No opera para el mes informado"/>
    <s v="Se programan capacitaciones para el mes de Mayo"/>
    <x v="5"/>
    <x v="2"/>
    <s v="Se recomienda al proceso realizar las actividades y estrategias necesarias para el cumplimiento de la acción en los tiempos establecidos"/>
  </r>
  <r>
    <m/>
    <m/>
    <m/>
    <m/>
    <m/>
    <m/>
    <s v="Dificultad en la identificación de la competencia para la asignación al área correspondiente "/>
    <m/>
    <m/>
    <m/>
    <m/>
    <m/>
    <s v="Prevención"/>
    <s v="Reporte del estado de las PQRSDF, generado  por parte del DAC y envió a los superiores inmediatos de los servidores que atienden el trámite."/>
    <n v="40"/>
    <m/>
    <m/>
    <m/>
    <m/>
    <m/>
    <m/>
    <m/>
    <m/>
    <m/>
    <m/>
    <m/>
    <m/>
    <m/>
    <m/>
    <m/>
    <m/>
    <m/>
    <x v="9"/>
    <n v="29"/>
    <s v="Gestión"/>
    <x v="1"/>
    <m/>
    <m/>
    <m/>
    <m/>
    <m/>
    <x v="3"/>
    <x v="1"/>
    <m/>
  </r>
  <r>
    <m/>
    <m/>
    <m/>
    <m/>
    <m/>
    <m/>
    <m/>
    <m/>
    <m/>
    <m/>
    <m/>
    <m/>
    <s v="Mitigación"/>
    <s v="No existe control actual"/>
    <n v="0"/>
    <n v="0"/>
    <s v="0"/>
    <m/>
    <m/>
    <m/>
    <m/>
    <m/>
    <m/>
    <m/>
    <m/>
    <m/>
    <m/>
    <m/>
    <m/>
    <m/>
    <m/>
    <m/>
    <x v="9"/>
    <n v="29"/>
    <s v="Gestión"/>
    <x v="1"/>
    <m/>
    <m/>
    <m/>
    <m/>
    <m/>
    <x v="3"/>
    <x v="1"/>
    <m/>
  </r>
  <r>
    <n v="30"/>
    <s v="Gestión de atención al ciudadano"/>
    <s v="Brindar atención y orientación  a las víctimas, comparecientes, terceros intervinientes y ciudadanía en general en temas de la Jurisdicción Especial para la Paz (JEP), así como informar sobre las peticiones, quejas, reclamos, sugerencias, denuncias y felicitaciones PQRSDF, que hagan los mismos a través de los diferentes canales de atención en los términos enmarcados por la normatividad vigente; enfocado a la satisfacción por la información suministrada."/>
    <s v="Jefe del Departamento de Atención al Ciudadano"/>
    <s v="Gestión"/>
    <s v="Imprecisiones en la respuesta a PQRSDF"/>
    <s v="Falta de  actualización y capacitación permanente en las decisiones y normatividad vigente de la entidad a los servidores de la Subsecretaría y Contact Center"/>
    <s v="1. Imagen reputacional_x000a_2. Sanciones Disciplinarias_x000a_3. Incremento en las PQRSDF"/>
    <n v="3"/>
    <n v="2"/>
    <s v="Moderado"/>
    <s v="Reducir"/>
    <s v="Prevención"/>
    <s v="Se realizan actualizaciones y capacitaciones permanente a los funcionarios y contratistas del DAC y Contact Center "/>
    <n v="55"/>
    <n v="55"/>
    <s v="1"/>
    <n v="2"/>
    <n v="2"/>
    <s v="Bajo"/>
    <s v="Reducir"/>
    <s v="Realizar capacitaciones constantes a los servidores de la subsecretaría y Call Center en jurisprudencia de la JEP y normatividad vigente"/>
    <d v="2020-01-02T00:00:00"/>
    <d v="2020-12-31T00:00:00"/>
    <s v="Listados de asistencia"/>
    <s v="Semestral"/>
    <s v="Jefe de Atención al Ciudadano"/>
    <s v="*Gestión de atención al ciudadano_x000a_*Gestión de asuntos jurídicos_x000a_*Gestión del conocimiento e innovación"/>
    <s v="Departamento de Atención al Ciudadano"/>
    <s v="Subsecretaría"/>
    <s v="Departamento de Atención al Ciudadano_x000a_Dirección de Asuntos Jurídicos_x000a_Subdirección de Fortalecimiento Institucional"/>
    <s v="Gestión - Información"/>
    <x v="9"/>
    <n v="30"/>
    <s v="Gestión"/>
    <x v="0"/>
    <s v="Capacitaciones, sensibilizaciones, talleres, socializaciones o divulgación de información"/>
    <s v="Se realizaron capacitaciones a los agentes del contac center en  diferentes temas, donde interactuaron diferentes áreas de la entidad como: Subdirección de Comunicaciones, Departamento de Atención a Víctimas, Secretaria Judicial, Departamento de Atención al Ciudadano, Departamento de SAAD Comparecientes, Departamento de Gestión Territorial, entre otros"/>
    <s v="No opera para el mes informado toda vez que, no se realizo contratacion en el mes en curso por lo cual no se requirio"/>
    <s v="Se realizaron capacitaciones a diferentes áreas de la JEP, de manera individual. La temática fue tipificación"/>
    <s v="No opera para el mes informado toda vez que, no se realizo contratacion en el mes en curso por lo cual no se requirio"/>
    <x v="0"/>
    <x v="0"/>
    <s v="1. Las capacitaciones mencionadas en el mes de enero no cuentan con soporte (solo se anexa el cronograma y el temario)_x000a_2. En los meses de febrero a abril se menciona que al no tener nuevos contratistas no se realizan capacitaciones; es de aclarar que la acción no se supedita a nuevos contratistas sino a capacitación continua"/>
  </r>
  <r>
    <m/>
    <m/>
    <m/>
    <m/>
    <m/>
    <m/>
    <m/>
    <m/>
    <m/>
    <m/>
    <m/>
    <m/>
    <s v="Mitigación"/>
    <s v="No existe control actual"/>
    <n v="0"/>
    <n v="0"/>
    <s v="0"/>
    <m/>
    <m/>
    <m/>
    <m/>
    <m/>
    <m/>
    <m/>
    <m/>
    <m/>
    <m/>
    <m/>
    <m/>
    <m/>
    <m/>
    <m/>
    <x v="9"/>
    <n v="30"/>
    <s v="Gestión"/>
    <x v="0"/>
    <m/>
    <m/>
    <m/>
    <m/>
    <m/>
    <x v="3"/>
    <x v="1"/>
    <m/>
  </r>
  <r>
    <n v="32"/>
    <s v="Gestión del conocimiento e innovación"/>
    <s v="Promover los procesos de creación y circulación de conocimiento de la Jurisdicción Especial para la Paz (JEP), así como el fortalecimiento de las capacidades del talento humano, para apoyar el derecho de las víctimas a la justicia, el derecho a la verdad de la sociedad en general, el derecho de los comparecientes a la seguridad jurídica y aportar al logro de una paz estable y duradera."/>
    <s v="Subdirector (a) de Fortalecimiento Institucional"/>
    <s v="Gestión"/>
    <s v="Deserción e inasistencia por parte de los servidores a las actividades de formación programadas "/>
    <s v="Exceso de carga laboral por parte de los servidores que dificulta la asistencia a las actividades de capacitación programadas"/>
    <s v="1. Desgaste administrativo_x000a_2. Continuidad en las brechas de conocimiento_x000a_3. Falta de credibilidad en el proceso de capacitación"/>
    <n v="4"/>
    <n v="4"/>
    <s v="Extremo"/>
    <s v="Reducir"/>
    <s v="Prevención"/>
    <s v="Construcción de un plan anual de capacitación que consulte las necesidades de todas las áreas."/>
    <n v="85"/>
    <n v="71.666666666666671"/>
    <s v="1"/>
    <n v="3"/>
    <n v="2"/>
    <s v="Moderado"/>
    <s v="Reducir"/>
    <s v="Validar con los jefes la implementación del plan anual de capacitación."/>
    <d v="2020-01-02T00:00:00"/>
    <d v="2020-12-31T00:00:00"/>
    <s v="Actas de reuniones"/>
    <s v="Semestral"/>
    <s v="Subdirector (a) de Fortalecimiento Institucional"/>
    <s v="Gestión de conocimiento e innovación"/>
    <s v="Subdirección de Fortalecimiento Institucional"/>
    <s v="Subdirección de Fortalecimiento Institucional"/>
    <s v="Subdirección de Fortalecimiento Institucional"/>
    <s v="Gestión - Operativo"/>
    <x v="10"/>
    <n v="32"/>
    <s v="Gestión"/>
    <x v="2"/>
    <s v="Gestión del proceso (seguimientos, evaluaciones y reuniones de articulación)"/>
    <m/>
    <m/>
    <m/>
    <s v="Elaboración y aprobación del Plan Anual de Capacitación 2020 por el Comité de Gestión. Evidencia: Plan Anual de Capacitación 2020 aprobado (anexo No.1)"/>
    <x v="1"/>
    <x v="0"/>
    <s v="Se recomienda al proceso realizar las actividades y estrategias necesarias para el cumplimiento de la acción en los tiempos establecidos"/>
  </r>
  <r>
    <m/>
    <m/>
    <m/>
    <m/>
    <m/>
    <m/>
    <s v="Baja pertinencia de las actividades programadas"/>
    <m/>
    <m/>
    <m/>
    <m/>
    <m/>
    <s v="Prevención"/>
    <s v="Definición de los contenidos específicos de las capacitaciones de manera coordinada con todas las áreas"/>
    <n v="70"/>
    <m/>
    <m/>
    <m/>
    <m/>
    <m/>
    <m/>
    <s v="Realizar evaluación del plan anual de capacitación"/>
    <d v="2020-01-02T00:00:00"/>
    <d v="2020-12-31T00:00:00"/>
    <s v="Informe de evaluación del plan de capacitación"/>
    <s v="Anual"/>
    <s v="Subdirector (a) de Fortalecimiento Institucional"/>
    <s v="Gestión de conocimiento e innovación"/>
    <s v="Subdirección de Fortalecimiento Institucional"/>
    <s v="Subdirección de Fortalecimiento Institucional"/>
    <s v="Subdirección de Fortalecimiento Institucional"/>
    <m/>
    <x v="10"/>
    <n v="32"/>
    <s v="Gestión"/>
    <x v="2"/>
    <s v="Gestión del proceso (seguimientos, evaluaciones y reuniones de articulación)"/>
    <s v="Esta activida se desarrollará al finalizar la implementación del plan de capacitación"/>
    <s v="Esta activida se desarrollará al finalizar la implementación del plan de capacitación"/>
    <s v="Esta activida se desarrollará al finalizar la implementación del plan de capacitación"/>
    <s v="Esta activida se desarrollará al finalizar la implementación del plan de capacitación"/>
    <x v="4"/>
    <x v="2"/>
    <s v="Conforme al seguimiento de la acción, no se ha realizado evaluación del plan de capacitación, toda vez que es una actividad a desarrollar al finalizar la implementación del plan de capacitación"/>
  </r>
  <r>
    <m/>
    <m/>
    <m/>
    <m/>
    <m/>
    <m/>
    <s v="Falta de compromiso por parte de los servidores para participar respecto de las actividades de formación programadas"/>
    <m/>
    <m/>
    <m/>
    <m/>
    <m/>
    <s v="Prevención"/>
    <s v="Desarrollo y aplicación de una encuesta de satisfacción sobre la calidad y pertinencia de cada una de las capacitaciones"/>
    <n v="60"/>
    <m/>
    <m/>
    <m/>
    <m/>
    <m/>
    <m/>
    <m/>
    <m/>
    <m/>
    <m/>
    <m/>
    <m/>
    <m/>
    <m/>
    <m/>
    <m/>
    <m/>
    <x v="10"/>
    <n v="32"/>
    <s v="Gestión"/>
    <x v="2"/>
    <m/>
    <m/>
    <m/>
    <m/>
    <m/>
    <x v="3"/>
    <x v="1"/>
    <m/>
  </r>
  <r>
    <m/>
    <m/>
    <m/>
    <m/>
    <m/>
    <m/>
    <m/>
    <m/>
    <m/>
    <m/>
    <m/>
    <m/>
    <s v="Mitigación"/>
    <s v="Existencia de sanciones disciplinarias para los servidores que no asistan a las capacitaciones sin justa causa"/>
    <n v="85"/>
    <n v="85"/>
    <s v="2"/>
    <m/>
    <m/>
    <m/>
    <m/>
    <m/>
    <m/>
    <m/>
    <m/>
    <m/>
    <m/>
    <m/>
    <m/>
    <m/>
    <m/>
    <m/>
    <x v="10"/>
    <n v="32"/>
    <s v="Gestión"/>
    <x v="2"/>
    <m/>
    <m/>
    <m/>
    <m/>
    <m/>
    <x v="3"/>
    <x v="1"/>
    <m/>
  </r>
  <r>
    <n v="33"/>
    <s v="Gestión del conocimiento e innovación"/>
    <s v="Promover los procesos de creación y circulación de conocimiento de la Jurisdicción Especial para la Paz (JEP), así como el fortalecimiento de las capacidades del talento humano, para apoyar el derecho de las víctimas a la justicia, el derecho a la verdad de la sociedad en general, el derecho de los comparecientes a la seguridad jurídica y aportar al logro de una paz estable y duradera."/>
    <s v="Subdirector (a) de Fortalecimiento Institucional"/>
    <s v="Gestión"/>
    <s v="Falta de coordinación interna para la realización de actividades pedagógicas institucionales."/>
    <s v="Debilidades en la apropiación de la estrategia pedagógica  _x000a__x000a_ "/>
    <s v="1. Impacto reputacional_x000a_2. Ineficiencia en el manejo de los recursos_x000a_3. Desinformación en los grupos de interés"/>
    <n v="5"/>
    <n v="4"/>
    <s v="Extremo"/>
    <s v="Reducir"/>
    <s v="Prevención"/>
    <s v="Estrategia pedagógica institucional aprobada por el comité de gestión para la administración de justicia. "/>
    <n v="85"/>
    <n v="42.5"/>
    <s v="0"/>
    <n v="5"/>
    <n v="4"/>
    <s v="Extremo"/>
    <s v="Reducir"/>
    <s v="Socializar e Implementar la estrategia pedagógica"/>
    <d v="2020-01-02T00:00:00"/>
    <d v="2020-12-31T00:00:00"/>
    <s v="Actas de jornadas de socialización"/>
    <s v="Anual"/>
    <s v="Subdirector (a) de Fortalecimiento Institucional"/>
    <s v="* Gestión del conocimiento e innovación_x000a_*Gestión de comunicaciones"/>
    <s v="Subdirección de Fortalecimiento Institucional"/>
    <s v="Subdirección de Fortalecimiento Institucional"/>
    <s v="* Subdirección de Fortalecimiento Institucional_x000a_*Subdirección de comunicaciones"/>
    <s v="Gestión - Información"/>
    <x v="10"/>
    <n v="33"/>
    <s v="Gestión"/>
    <x v="1"/>
    <s v="Capacitaciones, sensibilizaciones, talleres, socializaciones o divulgación de información"/>
    <m/>
    <m/>
    <m/>
    <s v="La estrategia de pedagogia fue formulada en 2019 y se aprobó en noviembre de ese mismo año,  se elabora el Plan de Pedagogía 2020, el cual se aprueba en el mes de abril de 2020 por el Comité de Gestión. Evidencia: Plan de Pedagogía 2020 aprobado (Anexo No.1)"/>
    <x v="1"/>
    <x v="0"/>
    <s v="Se recomienda al proceso realizar las actividades y estrategias necesarias para el cumplimiento de la acción en los tiempos establecidos"/>
  </r>
  <r>
    <m/>
    <m/>
    <m/>
    <m/>
    <m/>
    <m/>
    <s v="Desconocimiento sobre las acciones pedagógicas que desarrollan las distintas áreas _x000a_"/>
    <m/>
    <m/>
    <m/>
    <m/>
    <m/>
    <s v="Prevención"/>
    <s v="No existe control actual"/>
    <n v="0"/>
    <m/>
    <m/>
    <m/>
    <m/>
    <m/>
    <m/>
    <s v="Desarrollar espacios que faciliten el intercambio de lecciones aprendidas sobre las acciones pedagógicas que desarrollan las distintas áreas"/>
    <d v="2020-01-02T00:00:00"/>
    <d v="2020-12-31T00:00:00"/>
    <s v="Jornadas de intercambio ejecutadas"/>
    <s v="Anual"/>
    <s v="Subdirector (a) de Fortalecimiento Institucional"/>
    <s v="* Gestión del conocimiento e innovación_x000a_*Participación efectiva y representación y defensa técnica_x000a_*Gestión de comunicaciones"/>
    <s v="Subdirección de Fortalecimiento Institucional"/>
    <s v="Subdirección de Fortalecimiento Institucional"/>
    <s v="Subdirección de Fortalecimiento Institucional"/>
    <m/>
    <x v="10"/>
    <n v="33"/>
    <s v="Gestión"/>
    <x v="1"/>
    <s v="Capacitaciones, sensibilizaciones, talleres, socializaciones o divulgación de información"/>
    <s v="Se tiene programado para el segundo semestre de 2020 la ejecución de estas jornadas"/>
    <s v="Se tiene programado para el segundo semestre de 2020 la ejecución de estas jornadas"/>
    <s v="Se tiene programado para el segundo semestre de 2020 la ejecución de estas jornadas"/>
    <s v="Se tiene programado para el segundo semestre de 2020 la ejecución de estas jornadas"/>
    <x v="4"/>
    <x v="2"/>
    <s v="Se recomienda al proceso realizar las actividades y estrategias necesarias para el cumplimiento de la acción en los tiempos establecidos"/>
  </r>
  <r>
    <m/>
    <m/>
    <m/>
    <m/>
    <m/>
    <m/>
    <m/>
    <m/>
    <m/>
    <m/>
    <m/>
    <m/>
    <s v="Mitigación"/>
    <s v="No existe control actual"/>
    <n v="0"/>
    <n v="0"/>
    <s v="0"/>
    <m/>
    <m/>
    <m/>
    <m/>
    <m/>
    <m/>
    <m/>
    <m/>
    <m/>
    <m/>
    <m/>
    <m/>
    <m/>
    <m/>
    <m/>
    <x v="10"/>
    <n v="33"/>
    <s v="Gestión"/>
    <x v="1"/>
    <m/>
    <m/>
    <m/>
    <m/>
    <m/>
    <x v="3"/>
    <x v="1"/>
    <m/>
  </r>
  <r>
    <n v="34"/>
    <s v="Gestión jurídica"/>
    <s v="Efectuar la representación judicial y extrajudicial de la Jurisdicción Especial para la Paz (JEP); emitir conceptos o respuestas y brindar la asesoría jurídica a la administración de manera oportuna y eficiente en los asuntos que la puedan comprometer legalmente."/>
    <s v="Director (a) de Asuntos Jurídico"/>
    <s v="Gestión"/>
    <s v="Incumplimiento de los plazos establecidos por la ley para dar respuesta a los requerimientos jurídicos de particulares y autoridades judiciales por mala clasificación  o tipificación de la correspondiente solicitud "/>
    <s v="Error en la clasificación o tipificación de la PQRS por desconocimiento del personal interno de la entidad"/>
    <s v="1. Acciones constitucionales y disciplinarias contra la JEP y/o alguno de sus funcionarios_x000a_2. Impacto reputacional para la entidad"/>
    <n v="4"/>
    <n v="3"/>
    <s v="Alto"/>
    <s v="Reducir"/>
    <s v="Prevención"/>
    <s v="Revisión periódica TRD de los ORFEOS a cargo de los servidores públicos"/>
    <n v="65"/>
    <n v="68.333333333333329"/>
    <s v="1"/>
    <n v="3"/>
    <n v="3"/>
    <s v="Alto"/>
    <s v="Reducir"/>
    <s v="Realizar seguimiento de las TRD del Departamento de Conceptos y Representación Jurídica, con el apoyo del Departamento de Gestión Documental con el fin de actualizarlas de ser necesario"/>
    <d v="2020-01-02T00:00:00"/>
    <d v="2020-12-31T00:00:00"/>
    <s v="Actas de reunión"/>
    <s v="Mensual"/>
    <s v="Jefe de Conceptos y Representación Jurídica "/>
    <s v="* Gestión jurídica_x000a_* Gestión Documental"/>
    <s v="* Dirección de Asuntos Jurídicos_x000a_* Departamento de Conceptos y Representación Jurídica.  "/>
    <s v="* Dirección de Asuntos Jurídicos"/>
    <s v="* Departamento de Conceptos y Representación Jurídica._x000a_* Departamento de Gestión Documental  "/>
    <s v="Gestión - Cumplimiento"/>
    <x v="11"/>
    <n v="34"/>
    <s v="Gestión"/>
    <x v="3"/>
    <s v="Gestión del proceso (seguimientos, evaluaciones y reuniones de articulación)"/>
    <s v="El 17 de enero de 2020, se llevó a cabo una capacitación por parte del Departamento de Gestión Documental, con la asistencia de los funcionarios del Departamento de Conceptos y Representación Jurídica, en que se trató entre otros el tema de Clasificación Documental - TRD"/>
    <s v="El 20 de febrero de 2020 se llevo a cabo una reunión liderada por el Jefe de Conceptos y Representación Jurídica y con la participación del Departamento de Gestión Documental,a fin de verificar la aplicación de las TRD, clasificación y atención de trámites, con énfasis en el cumplimiento de los términos. "/>
    <s v="El 2 de marzo de 2020 se llevo a cabo una reunión liderada por la Directora de Asuntos Jurídicos y con la participación del Departamento de Atención a Víctimas y la lider del grupo de abogados de apoyo al trámite de PQRS,  con el de hacer seguimiento al cumplimiento de la normatividad verificar la aplicación de las TRD, clasificación y atención de trámites, con énfasis en el cumplimiento de los términos."/>
    <s v="El 13 de abril  de 2020 se llevo a cabo una reunión liderada por el Jefe de Conceptos y Representación Jurídica, con la participación de las áreas usuarias y dependencias de la SE, a fin de verificar la aplicación de las TRD, clasificación y atención de trámites, con énfasis en el cumplimiento de los términos."/>
    <x v="0"/>
    <x v="0"/>
    <s v="Se observa que en los meses de febrero, marzo y abril  no se cargaron las evidencias en el one drive, en cumplimiento a lo relacionado en la columna Y ( actas de reunión )"/>
  </r>
  <r>
    <m/>
    <m/>
    <m/>
    <m/>
    <m/>
    <m/>
    <s v="Ausencia de definición de competencias para la resolución de derechos de petición entre la magistratura y la Secretaría Ejecutiva"/>
    <m/>
    <m/>
    <m/>
    <m/>
    <m/>
    <s v="Prevención"/>
    <s v="Reuniones periódicas de la Dirección Jurídica con la Secretaría Judicial para definir los criterios de reparto"/>
    <n v="70"/>
    <m/>
    <m/>
    <m/>
    <m/>
    <m/>
    <m/>
    <s v="Sostener reuniones mensuales de coordinación con la Secretaría Judicial, Departamentos de Atención al Ciudadano y el Departamento de Gestión Documental para dar cumplimiento a la normatividad interna y resolver los requerimientos judiciales"/>
    <d v="2020-01-02T00:00:00"/>
    <d v="2020-12-31T00:00:00"/>
    <s v="Actas de reunión "/>
    <s v="Mensual"/>
    <s v="Jefe de Conceptos y Representación Jurídica "/>
    <s v="* Gestión jurídica_x000a_* Gestión Documental_x000a_*Soporte para la administración de justicia"/>
    <s v="* Dirección de Asuntos Jurídicos_x000a_* Departamento de Conceptos y Representación Jurídica.  "/>
    <s v="* Dirección de Asuntos Jurídicos"/>
    <s v="Departamento de Conceptos y Representación Jurídica."/>
    <m/>
    <x v="11"/>
    <n v="34"/>
    <s v="Gestión"/>
    <x v="3"/>
    <s v="Gestión del proceso (seguimientos, evaluaciones y reuniones de articulación)"/>
    <s v="El 17 de enero de 2020, se llevó a cabo una capacitación por parte del Departamento de Gestión Documental, con la asistencia de los funcionarios del Departamento de Conceptos y Representación Jurídica, en que se trató, entre otros, el tema de Clasificación Documental - TRD"/>
    <s v="El 17 de febrero de 2020 se llevó a cabo una reunión liderada por la  Directora de Asuntos Jurídicos, y los abogados de apoyo al tramite de PQRS, con el fin de hacer seguimiento al cumplimiento de la normatividad vigente"/>
    <s v="El 2 de marzo de 2020 se llevo a cabo una reunión liderada por la Directora de Asuntos Jurídicos y con la participación del Departamento de Atención a Víctimas y la lider del grupo de abogados de apoyo al trámite de PQRS, con el fin de verificar la aplicación correcta de la normatividad vigente."/>
    <s v="El 13 de abril  de 2020 se llevo a cabo una reunión liderada por el Jefe de Conceptos y Representación Jurídica, con la participación de diferentes dependencias de la SE, a fin de verificar la correcta aplicación de lla normatividad vigente."/>
    <x v="0"/>
    <x v="0"/>
    <s v="Se observa que en los meses de febrero, marzo y abril  no se cargaron las evidencias en el one drive, en cumplimiento a lo relacionado en la columna Y ( actas de reunión )"/>
  </r>
  <r>
    <m/>
    <m/>
    <m/>
    <m/>
    <m/>
    <m/>
    <s v="Retrasos en las respuestas de otras áreas que generan tutelas a la entidad"/>
    <m/>
    <m/>
    <m/>
    <m/>
    <m/>
    <s v="Prevención"/>
    <s v="Apoyo desde la Dirección Jurídica a las áreas para dar respuestas oportunas a las PQRS presentadas"/>
    <n v="70"/>
    <m/>
    <m/>
    <m/>
    <m/>
    <m/>
    <m/>
    <s v="Realizar informes periódicos al Comité de Conciliación en el marco de la política de daño antijurídico "/>
    <d v="2020-01-02T00:00:00"/>
    <d v="2020-12-31T00:00:00"/>
    <s v="Informes generados"/>
    <s v="Mensual"/>
    <s v="Jefe de Conceptos y Representación Jurídica "/>
    <s v="* Gestión jurídica"/>
    <s v="Dirección de Asuntos Jurídicos"/>
    <s v="Dirección de Asuntos Jurídicos"/>
    <s v="* Dirección de Asuntos Jurídicos_x000a_* Departamento de Conceptos y Representación Jurídica"/>
    <m/>
    <x v="11"/>
    <n v="34"/>
    <s v="Gestión"/>
    <x v="3"/>
    <s v="Gestión del proceso (seguimientos, evaluaciones y reuniones de articulación)"/>
    <s v="Para el mes de enero no se llevó a cabo la correspondiente sesión del Comité de Conciliación y Representación Judicial, teniendo en cuenta la ausencia de litigiosidad y la vacancia judicial de la jurisdicción ordinaria. "/>
    <s v="El 11 de febrero de 2020  se llevó a cabo la sesión No. 4 del Comité de Conciliación y Representación Judicial, y en el mismo se presentó el informe períodico correspondiente a seguimiento de las peticiones asignadas a la Secretaría Ejecutiva de la JEP, en el marco de la política del daño antijurídico "/>
    <s v="El 12 de marzo de 2020  se llevó a cabo la sesión No. 4 del Comité de Conciliación y Representación Judicial, y en el mismo se presentó el informe periódico correspondiente a seguimiento de las peticiones asignadas a la Secretaría Ejecutiva de la JEP, en el marco de la política del daño antijurídico "/>
    <s v="El 24 de abril de 2020  se llevó a cabo la sesión No. 5l del Comité de Conciliación y Representación Judicial, y en el mismo se presentó el informe correspondiente al seguimiento períodico de las peticiones asignadas a la Secretaría Ejecutiva de la JEP, en el marco de la política del daño antijurídico "/>
    <x v="0"/>
    <x v="0"/>
    <s v="El proceso ha realizado actividades relacionadas al cumplimiento de la acción propuesta"/>
  </r>
  <r>
    <m/>
    <m/>
    <m/>
    <m/>
    <m/>
    <m/>
    <m/>
    <m/>
    <m/>
    <m/>
    <m/>
    <m/>
    <s v="Mitigación"/>
    <s v="No existe control actual"/>
    <n v="0"/>
    <n v="0"/>
    <s v="0"/>
    <m/>
    <m/>
    <m/>
    <m/>
    <m/>
    <m/>
    <m/>
    <m/>
    <m/>
    <m/>
    <m/>
    <m/>
    <m/>
    <m/>
    <m/>
    <x v="11"/>
    <n v="34"/>
    <s v="Gestión"/>
    <x v="3"/>
    <m/>
    <m/>
    <m/>
    <m/>
    <m/>
    <x v="3"/>
    <x v="1"/>
    <m/>
  </r>
  <r>
    <n v="36"/>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ebilidades en la comprensión del quehacer de la JEP por parte de las entidades del orden nacional,   organizaciones sociales de derechos humanos, organismos de cooperación y otros aliados estratégicos."/>
    <s v="Múltiples sectores de la población e instituciones públicas y privadas tienen expectativas amplias, diversas y, en muchos casos desinformadas, frente al quehacer y la respuesta de la JEP "/>
    <s v="1. Debilitamiento de las relaciones y las alianzas con actores estratégicos y los sujetos de derechos ante la JEP y participación en instancias estratégicas para la JEP._x000a_2. Afectación  de la imagen y reputación institucional"/>
    <n v="4"/>
    <n v="3"/>
    <s v="Alto"/>
    <s v="Reducir"/>
    <s v="Prevención"/>
    <s v="Orientación para focalización de territorios y para el relacionamiento con actores estratégicos en los territorios"/>
    <n v="85"/>
    <n v="62.5"/>
    <s v="1"/>
    <n v="3"/>
    <n v="3"/>
    <s v="Alto"/>
    <s v="Reducir"/>
    <s v="Generar espacios para la orientación y seguimiento a los equipos territoriales frente al desarrollo de agendas territoriales, en donde se identifiquen los actores estratégicos a atender y se precisen los mensajes institucionales"/>
    <d v="2020-01-02T00:00:00"/>
    <d v="2020-12-31T00:00:00"/>
    <s v="Memorias de los espacios periódicos de orientación y seguimiento a los equipos  territoriales (actas de reuniones periódicas)."/>
    <s v="Trimestral"/>
    <s v="Jefe del  Departamento de Gestión Territorial "/>
    <s v="*Participación efectiva, representación y defensa técnica"/>
    <s v="*Departamento de Gestión Territorial"/>
    <s v="Subsecretaría"/>
    <s v="*Departamento de Gestión Territorial _x000a_* Departamento Atención a Víctimas_x000a_*Departamento de SAAD Víctimas_x000a_*Departamento de SAAD Comparecientes_x000a_*Subsecretaría"/>
    <s v="Gestión - Operativo"/>
    <x v="12"/>
    <n v="36"/>
    <s v="Gestión"/>
    <x v="3"/>
    <s v="Capacitaciones, sensibilizaciones, talleres, socializaciones o divulgación de información"/>
    <s v="La jefatura del Departamento de Gestión Territorial dispuso la realización de reuniones virtuales periódicas con los enlaces territoriales contratados para la vigencia 2020 y el equipo en Bogotá del Departamento.  _x000a_A finales de enero se perfeccionó la contratación de 8 enlaces territoriales, por lo que en ese mes no se llevó a cabo reunión de orientación y seguimiento.  "/>
    <s v="En el mes de febrero se perfeccionó la contratación de otros 9 enlaces territoriales, para un total de 17; así como la contratación de 3 profesionales de apoyo en Bogotá. El equipo del Departamento de Gestión Territorial se enfocó en el alistamiento y programación de actividades de acuerdo con su planeación para la presente vigencia._x000a_En el mes de febrero se llevarón a cabo 4 reuniones de orientación y seguimiento con los enlaces territoriales."/>
    <s v="En el mes de marzo se llevarón a cabo 3  reuniones de orientación y seguimiento con los enlaces territoriales."/>
    <s v="&quot;En el mes de abril se llevarón a cabo 2  reuniones de orientación y seguimiento con los enlaces territoriales._x000a__x000a_En total, durante el primer cuatrimestre del 2020, se llevaron a cabo 9 reuniones de orientación y seguimiento con los enlaces territoriales._x000a__x000a_Se adjuntan las actas de las reuniones periódicas realizadas durante el primer cuatrimestre 2020 (Anexo 1. Actas de reuniones jefatura del DGT y los enlaces territoriales).&quot;_x000d__x000a_"/>
    <x v="0"/>
    <x v="0"/>
    <s v="El proceso ha realizado las actividades relacionadas al cumplimiento de la acción propuesta"/>
  </r>
  <r>
    <m/>
    <m/>
    <m/>
    <m/>
    <m/>
    <m/>
    <s v="Debilidad en el conocimiento del personal que presta sus servicios en territorio frente a temas técnicos y específicos de la JEP requeridos para el desarrollo de la gestión territorial_x000a_"/>
    <m/>
    <m/>
    <m/>
    <m/>
    <m/>
    <s v="Prevención"/>
    <s v="Entrega de información básica sobre la JEP"/>
    <n v="40"/>
    <m/>
    <m/>
    <m/>
    <m/>
    <m/>
    <m/>
    <s v="Fortalecer los procesos de formación, capacitación  y actualización del personal de la JEP en territorio en los conocimientos técnicos relacionados con la entidad"/>
    <d v="2020-01-02T00:00:00"/>
    <d v="2020-12-31T00:00:00"/>
    <s v="Memorias y listas de asistencia de participantes en jornadas de formación, capacitación y actualización "/>
    <s v="Anual"/>
    <s v="Jefe del  Departamento de Gestión Territorial "/>
    <s v="*Participación efectiva, representación y defensa técnica_x000a_*Gestión del conocimiento e innovación"/>
    <s v="*Departamento de Gestión Territorial "/>
    <s v="Subsecretaría"/>
    <s v="*Departamento de Gestión Territorial _x000a_* Departamento Atención a Víctimas_x000a_*Departamento de SAAD Víctimas_x000a_*Departamento de SAAD Comparecientes_x000a_*Subsecretaría_x000a_*Subdirección de Fortalecimiento Institucional"/>
    <m/>
    <x v="12"/>
    <n v="36"/>
    <s v="Gestión"/>
    <x v="3"/>
    <s v="Capacitaciones, sensibilizaciones, talleres, socializaciones o divulgación de información"/>
    <s v="No se reportan avances ya que el equipo de enlaces y demás contratistas del Departamento estaban en proceso de contratación. A finales de enero se perfeccionó la contratación de 8 enlaces territoriales.  "/>
    <s v="No se reportan avances en la medida en que se continuó con el proceso de contratación de 9 enlaces territoriales más. A su vez, se perfeccionó la contratación de 3 profesionales de apoyo en Bogotá._x000a_"/>
    <s v="El 24 de marzo inició el curso  virtual “ABC de la JEP”, en el cual se inscribieron 15 contratistas enlaces territoriales y 2 contratistas de apoyo en Bogotá. "/>
    <s v="&quot;En el mes de abril los contratistas inscritos en el curso virtual &quot;&quot;ABC de la JEP&quot;&quot;,  lo culminaron. _x000a__x000a_Así, en el primer cuatrimestre de 2020, 17 contratistas (15 enlaces territoriales y 2 profesionales del nivel central) de los 20 contratados a la fecha, es decir el 85%, realizaron y finalizaron el curso de formación virtual del ABC de la JEP. Dos de las tres contratistas restantes (2 enlaces y una profesional de apoyo en Bogotá) no pudieron realizar el curso por dificultades en la inscripción y la tercera, por problemas de conectividad. Se espera que para la próxima cohorte del curso, que inició el 4 de mayo de 2020, lo puedan llevar a cabo. _x000a__x000a_Se adjuntan los certificados de realización del curso por parte de los 17 contratistas (Anexo 2. Certificados del curso ABC de la JEP)&quot;_x000d__x000a_"/>
    <x v="1"/>
    <x v="0"/>
    <s v="El proceso ha realizado actividades relacionadas al cumplimiento de la acción propuesta"/>
  </r>
  <r>
    <m/>
    <m/>
    <m/>
    <m/>
    <m/>
    <m/>
    <m/>
    <m/>
    <m/>
    <m/>
    <m/>
    <m/>
    <s v="Mitigación"/>
    <s v="No existe control actual"/>
    <n v="0"/>
    <n v="0"/>
    <s v="0"/>
    <m/>
    <m/>
    <m/>
    <m/>
    <m/>
    <m/>
    <m/>
    <m/>
    <m/>
    <m/>
    <m/>
    <m/>
    <m/>
    <m/>
    <m/>
    <x v="12"/>
    <n v="36"/>
    <s v="Gestión"/>
    <x v="3"/>
    <m/>
    <m/>
    <m/>
    <m/>
    <m/>
    <x v="3"/>
    <x v="1"/>
    <m/>
  </r>
  <r>
    <n v="37"/>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ificultades para la articulación de las distintas  áreas de la JEP frente a la gestión a desarrollarse en los territorios_x000a__x000a_"/>
    <s v="Debilidades en la socialización y articulación interna de las acciones a realizarse en territorio, entre las dependencias de la entidad "/>
    <s v="1. Duplicidad de acciones y desarticulación interna que genera ineficacia e ineficiencia_x000a_2. Afectación de la imagen y credibilidad institucional_x000a_3. Pérdida de confianza institucional "/>
    <n v="3"/>
    <n v="3"/>
    <s v="Alto"/>
    <s v="Reducir"/>
    <s v="Prevención"/>
    <s v="Participación en las reuniones convocadas por la Subsecretaría Ejecutiva para articulación."/>
    <n v="25"/>
    <n v="27.5"/>
    <s v="0"/>
    <n v="3"/>
    <n v="3"/>
    <s v="Alto"/>
    <s v="Compartir o transferir"/>
    <s v="Generar un plan de gestión territorial con el fin de articular las actividades de las dependencias de la Subsecretaría  Ejecutiva en el territorio."/>
    <d v="2020-01-02T00:00:00"/>
    <d v="2020-12-31T00:00:00"/>
    <s v="Plan de Gestión Territorial conjunto aprobado, para la articulación de la  acción de la Subsecretaría Ejecutiva en el territorio."/>
    <s v="Anual"/>
    <s v="Jefe del  Departamento de Gestión Territorial "/>
    <s v="*Participación efectiva, representación y defensa técnica"/>
    <s v="*Departamento de Gestión Territorial"/>
    <s v="Subsecretaría"/>
    <s v="*Departamento de Gestión Territorial _x000a_*Subsecretaría (6 Departamentos ) "/>
    <s v="Gestión - Operativo"/>
    <x v="12"/>
    <n v="37"/>
    <s v="Gestión"/>
    <x v="3"/>
    <s v="Gestión del proceso (seguimientos, evaluaciones y reuniones de articulación)"/>
    <s v="No se reportan acciones al respecto."/>
    <s v="Por instrucciones del Subsecretario Ejecutivo, la jefatura del Departamento de Gestión Territorial ha liderado la realización de reuniones periódicas (cada 15 días)  de articulación territorial de los Departamentos misionales de la Subsecretaría. _x000a__x000a_En el mes de febrero se llevaron a cabo 2 reuniones de articulación (5 y 19 de febrero de 2020)"/>
    <s v="En el marco de las reuniones de articulación territorial de los Departamentos y la Subsecretaría se planteó la ruta de trabajo para la formulación del Plan de Gestión Territorial de la Secretaría Ejecutiva. Se acordó que el primer paso para la elaboración del Plan era la aprobación de los documentos de linemientos que se vienen elaborando desde varios Departamentos, los cuales servirán de insumo para trazar la ruta de trabajo en territorio._x000a__x000a_En el mes de marzo se llevó a cabo 1 reunión de articulación (4 de marzo de 2020)"/>
    <s v="En reunión de articulación territorial de los Departamentos y la Subsecretaría se acordó  la consolidación semanal de la agenda de actividades de los equipos territoriales de la Secretaría Ejecutiva, que diera cuenta de las acciones que se desarrollan en territorio para el cumplimiento del Plan de Gestión Territorial  de la Subsecretaría. En este sentido, a modo de prueba, durante las dos últimas semanas de abril se consolidó la programación de actividades a desarrollar en territorio por parte de los Departamentos, así como los resultados obtenidos; los cuales fueron socializados con la Subsecretaría y la Secretaría Ejecutiva._x000a__x000a_En el mes de abril se llevaron a cabo 2 reuniones de articulación territorial (15 y 29 de abril de 2020) y 2 agendas territoriales semanales (semana del 20 de abril y semana del 27 de abril)._x000a__x000a_Durante el primer cuatrimestre se realizaron en total 5 reuniones de articulación territorial de los Departamentos y la Subsecretaría Ejecutiva._x000a__x000a_Se anexan las Ayudas de Memoria de las reuniones de articulación territorial de los Departamentos y la Subsecretaría Ejecutiva realizadas durante el primer cuatrimestre  (Anexo 3. Ayudas de Memoria reuniones articulación territorial). _x000a__x000a_Se anexan las agendas territoriales de las semanas del 20 al 24 de abril y del 27 de abril al 1 de mayo de 2020 (Anexo 4. Agendas territoriales semanales de la Subsecretaría Ejecutiva)"/>
    <x v="1"/>
    <x v="0"/>
    <s v="Se observa que en los monitores de febrero y marzo, en las reuniones realizadas  del 5 y 19 de febrero y  4 de marzo no se evidencia las firmas del acta de la reunión que reposan en el one drive. Así mismo, se sugiere enumerar las evidencias en el one drive, con el fin de facilitar el seguimiento. "/>
  </r>
  <r>
    <m/>
    <m/>
    <m/>
    <m/>
    <m/>
    <m/>
    <s v="Falta de validación y socialización de los lineamientos del enfoque territorial que permita una articulación efectiva"/>
    <m/>
    <m/>
    <m/>
    <m/>
    <m/>
    <s v="Prevención"/>
    <s v="Lineamientos para la aplicación del enfoque territorial por parte de la Secretaría Ejecutiva "/>
    <n v="30"/>
    <m/>
    <m/>
    <m/>
    <m/>
    <m/>
    <m/>
    <s v="Socializar los lineamientos para la aplicación del  enfoque territorial  y los resultados del seguimiento a la implementación de los mismos, por parte de la Subsecretaría Ejecutiva"/>
    <d v="2020-01-02T00:00:00"/>
    <d v="2020-12-31T00:00:00"/>
    <s v="Reporte de la socialización de los lineamientos y los resultados del seguimiento a la implementación de los mismos  (acta de reunión, listados de asistencia)"/>
    <s v="Anual"/>
    <s v="Jefe del  Departamento de Gestión Territorial "/>
    <s v="*Participación efectiva, representación y defensa técnica"/>
    <s v="*Departamento de Gestión Territorial"/>
    <s v="Subsecretaría"/>
    <s v="*Departamento de Gestión Territorial _x000a_*Subsecretaría"/>
    <m/>
    <x v="12"/>
    <n v="37"/>
    <s v="Gestión"/>
    <x v="3"/>
    <s v="Capacitaciones, sensibilizaciones, talleres, socializaciones o divulgación de información"/>
    <s v="En el mes de enero el Subsecretario Ejecutivo realizó la revisión del documento de Lineamientos para la Aplicación del Enfoque Territorial en la Secretaría Ejecutiva y propuso la inclusión de información complementaria, así como la realización de algunos ajustes de forma al documento. "/>
    <s v="El Departamento de Gestión Territorial realizó los ajustes propuestos por el Subsecretario Ejecutivo al documento de Lineamientos para la Aplicación del Enfoque Territorial en la Secretaría Ejecutiva, y le remitió la versión ajustada del documento para su verificación y aprobación. "/>
    <s v="El Subsecretario Ejecutivo realizó la verificación de la inclusión de los ajustes propuestos al documento de Lineamientos para la Aplicación del EnfoqueTterritorial en la Secretaría Ejecutiva. "/>
    <s v="En el mes de abril se surtió el proceso de adecuación necesaria al nuevo Reglamento General de la JEP, revisión, ajustes y validación del documento de Lineamientos para la Aplicación del Enfoque Territorial en la Secretaría Ejecutiva, por parte del Subsecretario Ejecutivo. Documento que fue remitido el 5 de mayo de 2020 a la Secretaría Ejecutiva para la revisión y aprobación por parte de la Dra. María del Pilar Bahamón. _x000a__x000a_Se anexa documento de Lineamientos para la Aplicación del Enfoque Territorial en la Secretaría Ejecutiva, revisados y validados por el Subsecretario Ejecutivo (Anexo 5. Lineamientos para la aplicación del enfoque territorial en la Secretaría Ejecutiva para aprobación SE)."/>
    <x v="1"/>
    <x v="0"/>
    <s v="Se observa que en los monitoreos de enero, febrero y marzo no tienen evidencia en el one drive. Adicionalmente se sugiere enumerar las evidencias en el one drive, con el fin de facilitar el seguimiento."/>
  </r>
  <r>
    <m/>
    <m/>
    <m/>
    <m/>
    <m/>
    <m/>
    <m/>
    <m/>
    <m/>
    <m/>
    <m/>
    <m/>
    <s v="Mitigación"/>
    <s v="No existe control actual"/>
    <n v="0"/>
    <n v="0"/>
    <s v="0"/>
    <m/>
    <m/>
    <m/>
    <m/>
    <m/>
    <m/>
    <m/>
    <m/>
    <m/>
    <m/>
    <m/>
    <m/>
    <m/>
    <m/>
    <m/>
    <x v="12"/>
    <n v="37"/>
    <s v="Gestión"/>
    <x v="3"/>
    <m/>
    <m/>
    <m/>
    <m/>
    <m/>
    <x v="3"/>
    <x v="1"/>
    <m/>
  </r>
  <r>
    <n v="38"/>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ebilidades en la comprensión de las víctimas sobre los mecanismos de participación en las etapas preprocesales y procesales en la JEP"/>
    <s v="Desinformación y desconocimiento de las víctimas sobre sus derechos y mecanismos de participación en la JEP"/>
    <s v="1. Incumplimiento frente a la centralidad de las víctimas en la JEP_x000a_2. Falta de cumplimiento con respecto a la garantía del acceso a la justicia_x000a_3. Deslegitimación de la JEP _x000a_4. Detrimento patrimonial_x000a_5. Duplicidad de acciones  "/>
    <n v="5"/>
    <n v="5"/>
    <s v="Extremo"/>
    <s v="Reducir"/>
    <s v="Prevención"/>
    <s v="Jornadas de difusión en territorio y entrega de material ( cartilla sobre elaboración de informes )"/>
    <n v="40"/>
    <n v="40"/>
    <s v="0"/>
    <n v="5"/>
    <n v="5"/>
    <s v="Extremo"/>
    <s v="Reducir"/>
    <s v="Elaborar propuesta sobre el modelo de participación colectiva de víctimas "/>
    <d v="2020-01-02T00:00:00"/>
    <d v="2020-12-31T00:00:00"/>
    <s v="Propuesta de modelo  de participación colectiva de víctimas "/>
    <s v="Anual"/>
    <s v="Jefe del  Departamento de Atención a Víctimas (participa Jefe del Departamento de SAAD Víctimas)"/>
    <s v="*Participación efectiva, representación y defensa técnica"/>
    <s v="*Departamento de Atención a Víctimas"/>
    <s v="Subsecretaría"/>
    <s v="*Departamento de Atención a Víctimas "/>
    <s v="Gestión - Operativo"/>
    <x v="12"/>
    <n v="38"/>
    <s v="Gestión"/>
    <x v="1"/>
    <s v="Elaboración y aprobación de estrategias o lineamientos"/>
    <s v="Durante el mes de enero no se realizaron acciones frente a la actividad."/>
    <s v="Durante el mes de febrero no se realizaron acciones frente a la actividad."/>
    <s v="Durante el mes de marzo se elaboró un borrador de la propuesta de Sistema de Coordinación, que incorpora los comentarios presentados por la Comisión de participaciónm en el que se  desarrolla con mayor profundidad y presición las fases que lo integran. El documento está pendiete de revisión por parte de la Subsecretaría para ajustes y posterior envio, de nuevo, a la Comisión de participación. Soporte: Primer Borrador Sistema de coordinación participación de víctimas"/>
    <s v="Durante el mes de abril se ajustó el documento borrador teniendo en cuenta los comentarios realizados por el Subsecretario Ejecutivo, se elaboró un acápite sobre el Sistema de Coordinación para el Manual de Participación . El documento fue enviado nuevamente a revisión de los Jefes de Departamento. Soporte: Última versión - Sistema de coordinación para la participación de las víctimas 30042020"/>
    <x v="1"/>
    <x v="0"/>
    <s v="Se observa que el entregable de la acción es &quot;propuesta de modelo de participación efectiva&quot; sin embargo en los monitoreos de marzo y abril se habla de un sistema de coordinación  y en la evidencia en el one drive se sube un documento que habla de un entregable llamado &quot; instrumento y mecanismos para la promoción efectiva de los derechos de las victimas; adicionalmente no se evidencian los ajustes que solicita la comisión de participación y el Subsecretario._x000a_De otra parte se recomienda enumerar las evidencias en el one drive, con el fin de facilitar el seguimiento."/>
  </r>
  <r>
    <m/>
    <m/>
    <m/>
    <m/>
    <m/>
    <m/>
    <s v="Alto volumen de trabajo del Departamento de Atención a Víctimas para el desarrollo de las actividades que se requiere desarrollar "/>
    <m/>
    <m/>
    <m/>
    <m/>
    <m/>
    <s v="Prevención"/>
    <s v="Construcción de agendas priorizadas de trabajo en el territorio"/>
    <n v="40"/>
    <m/>
    <m/>
    <m/>
    <m/>
    <m/>
    <m/>
    <s v="Elaborar plan de trabajo territorial"/>
    <d v="2020-01-02T00:00:00"/>
    <d v="2020-12-31T00:00:00"/>
    <s v="Plan de acción y plan de trabajo territorial "/>
    <s v="Anual"/>
    <s v="Jefe del  Departamento de Atención a Víctimas "/>
    <s v="*Participación efectiva, representación y defensa técnica"/>
    <s v="*Departamento de Atención a Víctimas"/>
    <s v="Subsecretaría"/>
    <s v="*Departamento de Atención a Víctimas "/>
    <m/>
    <x v="12"/>
    <n v="38"/>
    <s v="Gestión"/>
    <x v="1"/>
    <s v="Gestión del proceso (seguimientos, evaluaciones y reuniones de articulación)"/>
    <s v="Durante el mes de enero no se realizaron acciones frente a la actividad."/>
    <s v="Durante el mes de febrero se realizó la consolidación del plan de trabajo interno del Departamento de Atención a Víctimas y se establecieron actividades y subactividades, fechas, responsables y productos por cada una de las líneas de trabajo, teniendo en cuenta el Plan Operativo Anual. Soporte: Plan de Trabajo Interno DAV 2020 Completo"/>
    <s v="Durante el mes de marzo se realizó la consolidación de actividades del DAV a desarrollar durante los meses de marzo y abril, teniendo en cuenta la situación de emergencia sanitaria decretada por el Gobierno Nacional, con el objetivo de hacerle un seguimiento detallado a cada uno de los profesionales en territorio y a nivel nacional. Soporte: Carpeta Seguimiento Actividades Periodo Contingencia"/>
    <s v="Durante el mes de abril se inició el proceso de recolección de información de los equipos territoriales sobre las actividades semanales a desarrollar por cada una de las regiones, con el objetivo de reportar los avances en la agenda territorial enviada a la Subsecretaría Ejecutiva. Así mismo, se consolidó la proyección de actividades a desarrollar por el DAV durante el periodo del 1 al 18 de mayo de 2020. Soporte: Carpeta Agenda Territoriales DAV,  Programación Actividades DAV 1 al 18 Mayo y Avances Plan de Trabajo DAV 20 marzo al 18 abril."/>
    <x v="1"/>
    <x v="0"/>
    <s v="Se recomienda al proceso enumerar las evidencias en el one drive, con el fin de facilitar el seguimiento."/>
  </r>
  <r>
    <m/>
    <m/>
    <m/>
    <m/>
    <m/>
    <m/>
    <m/>
    <m/>
    <m/>
    <m/>
    <m/>
    <m/>
    <s v="Mitigación"/>
    <s v="No existe control actual"/>
    <n v="0"/>
    <n v="0"/>
    <s v="0"/>
    <m/>
    <m/>
    <m/>
    <m/>
    <m/>
    <m/>
    <m/>
    <m/>
    <m/>
    <m/>
    <m/>
    <m/>
    <m/>
    <m/>
    <m/>
    <x v="12"/>
    <n v="38"/>
    <s v="Gestión"/>
    <x v="1"/>
    <m/>
    <m/>
    <m/>
    <m/>
    <m/>
    <x v="3"/>
    <x v="1"/>
    <m/>
  </r>
  <r>
    <n v="39"/>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ebilidades en el acompañamiento psico social de víctimas"/>
    <s v="Falta de socialización y apropiación de lineamientos psico- sociales "/>
    <s v="1. Participación inefectiva_x000a_2. Revictimización_x000a_3. Deslegitimación de la institución_x000a_4. Baja incidencia de las víctimas en la definición de las sanciones propias"/>
    <n v="4"/>
    <n v="4"/>
    <s v="Extremo"/>
    <s v="Reducir"/>
    <s v="Prevención"/>
    <s v="Orientación psico jurídica a víctimas y entrega de material (cartillas sobre elaboración de informes)"/>
    <n v="25"/>
    <n v="12.5"/>
    <s v="0"/>
    <n v="4"/>
    <n v="4"/>
    <s v="Extremo"/>
    <s v="Reducir"/>
    <s v="Actualizar, integrar e implementar metodología para el acompañamiento psico social de las víctimas"/>
    <d v="2020-01-02T00:00:00"/>
    <d v="2020-12-31T00:00:00"/>
    <s v="Metodología actualizada e integrada"/>
    <s v="Anual"/>
    <s v="Jefe del  Departamento de Atención a Víctimas "/>
    <s v="*Participación efectiva, representación y defensa técnica"/>
    <s v="*Departamento de Atención a Víctimas"/>
    <s v="Subsecretaría"/>
    <s v="*Departamento de Atención a Víctimas "/>
    <s v="Gestión - Operativo"/>
    <x v="12"/>
    <n v="39"/>
    <s v="Gestión"/>
    <x v="1"/>
    <s v="Elaboración y aprobación de estrategias o lineamientos"/>
    <s v="Durante el mes de enero no se realizaron acciones frente a la actividad."/>
    <s v="Durante el mes de febrero se realizó la contrucción de los formatos para la recolección de información sobre las metodologías psicosociales implementadas por los equipos territoriales del DAV. Soporte: Formato matriz recolección estrategias DAV"/>
    <s v="Durante el mes de marzo se realizó la consolidación de la información de las metodologías psicosociales en territorio por parte de los profesionales del DAV."/>
    <s v="Durante el mes de abril se adelantaron las reuniones con los equipos territoriales en el marco del convenio con OIM, con el objetivo de identificar las estrategias psicosociales implementadas en territorio y así recolectar experiencias y conocimientos para fortalecer la estrategia psicosocial del DAV. Soporte: Carpeta Grupo Focales"/>
    <x v="1"/>
    <x v="0"/>
    <s v="Se observa que los monitoreos del mes de marzo y abril no cuenta con evidencias en el one drive."/>
  </r>
  <r>
    <m/>
    <m/>
    <m/>
    <m/>
    <m/>
    <m/>
    <s v="Inadecuada preparación del acompañamiento psico-social"/>
    <m/>
    <m/>
    <m/>
    <m/>
    <m/>
    <s v="Prevención"/>
    <s v="No existe control actual"/>
    <n v="0"/>
    <m/>
    <m/>
    <m/>
    <m/>
    <m/>
    <m/>
    <s v="Fortalecer, capacitar y actualizar a los equipos de trabajo del Departamento de Atención a Víctimas (DAV) sobre el enfoque psico social en la JEP"/>
    <d v="2020-01-02T00:00:00"/>
    <d v="2020-12-31T00:00:00"/>
    <s v="Las actas de capacitación y listados de asistencia"/>
    <s v="Anual"/>
    <s v="Jefe del  Departamento de Atención a Víctimas "/>
    <s v="*Participación efectiva, representación y defensa técnica"/>
    <s v="*Departamento de Atención a Víctimas"/>
    <s v="Subsecretaría"/>
    <s v="*Departamento de Atención a Víctimas "/>
    <m/>
    <x v="12"/>
    <n v="39"/>
    <s v="Gestión"/>
    <x v="1"/>
    <s v="Capacitaciones, sensibilizaciones, talleres, socializaciones o divulgación de información"/>
    <s v="Durante el mes de enero no se realizaron acciones frente a la actividad."/>
    <s v="Durante el mes de febrero no se realizaron acciones frente a la actividad, debido a que se estaba llevando a cabo el proceso de contratación del equipo territorial."/>
    <s v="Durante el mes de febrero se diseñó la metodología para la formación de los equipos territoriales del DAV. Se diseñó una capacitación dividida en 4 módulos diferentes (introducción al SIVJRNR, introducción a la JEP, Derechos de las Víctimas y Acciones del DAV). Soporte: Estrategia de Formación Equipo Territorial DAV"/>
    <s v="Durante el mes de abril se realizaron los primeros 2 módulos de la capacitación a los equipos territoriales del DAV (Introducción al SIVJRNR e Introducción a la JEP). Soporte: Carpeta: Formación Virtual DAV."/>
    <x v="1"/>
    <x v="0"/>
    <s v="El proceso ha realizado actividades relacionadas al cumplimiento de la acción propuesta"/>
  </r>
  <r>
    <m/>
    <m/>
    <m/>
    <m/>
    <m/>
    <m/>
    <m/>
    <m/>
    <m/>
    <m/>
    <m/>
    <m/>
    <s v="Mitigación"/>
    <s v="No existe control actual"/>
    <n v="0"/>
    <n v="0"/>
    <s v="0"/>
    <m/>
    <m/>
    <m/>
    <m/>
    <m/>
    <m/>
    <m/>
    <m/>
    <m/>
    <m/>
    <m/>
    <m/>
    <m/>
    <m/>
    <m/>
    <x v="12"/>
    <n v="39"/>
    <s v="Gestión"/>
    <x v="1"/>
    <m/>
    <m/>
    <m/>
    <m/>
    <m/>
    <x v="3"/>
    <x v="1"/>
    <m/>
  </r>
  <r>
    <n v="40"/>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emoras en las respuestas a las solicitudes de las PQRSDF interpuestas por víctimas o relacionadas con víctimas"/>
    <s v="Alto volumen de trabajo en el Departamento de Atención a Víctimas para las respuestas de PQRSDF"/>
    <s v="1. Las víctimas no cuentan con información oportuna sobre sus requerimientos_x000a_2. Presentación de tutelas por parte de los peticionarios"/>
    <n v="4"/>
    <n v="4"/>
    <s v="Extremo"/>
    <s v="Reducir"/>
    <s v="Prevención"/>
    <s v="Diseño y socialización de respuestas tipo o guía frente a preguntas recurrentes de las víctimas y/o temas específicos"/>
    <n v="25"/>
    <n v="35"/>
    <s v="0"/>
    <n v="4"/>
    <n v="4"/>
    <s v="Extremo"/>
    <s v="Reducir"/>
    <s v="Actualizar periódicamente las respuestas tipo o guía existentes y formular nuevas respuestas frente a preguntas que se vuelven recurrentes"/>
    <d v="2020-01-02T00:00:00"/>
    <d v="2020-12-31T00:00:00"/>
    <s v="Propuesta de respuesta tipo elaboradas por el Departamento "/>
    <s v="Semestral"/>
    <s v="Jefe del  Departamento de Atención a Víctimas "/>
    <s v="Participación efectiva, representación y defensa técnica"/>
    <s v="Departamento de Atención a Víctimas"/>
    <s v="Subsecretaría"/>
    <s v="Departamento de Atención a Víctimas "/>
    <s v="Gestión - Cumplimiento"/>
    <x v="12"/>
    <n v="40"/>
    <s v="Gestión"/>
    <x v="1"/>
    <s v="Gestión del proceso (seguimientos, evaluaciones y reuniones de articulación)"/>
    <s v="Durante el mes de enero no se realizaron acciones frente a la actividad."/>
    <s v="Durante el mes de febrero no se realizaron acciones frente a la actividad."/>
    <s v="En el mes de marzo se realizó una propuesta de modificación de los párrafos utilizados en las respuestas a los derechos de petición, para que los mismos fueran más fáciles de comprender para los peticionarios, ya que el lenguaje utilizado es muy técnico. Esta propuesta está en espera de aprobación por parte de los asesores jurídicos de la Subsecretaría Ejecutiva. Soporte: Propuesta Parráfos para Derechos de Petición DAV"/>
    <s v="En el mes de abril se elaboró una propuesta de respuesta guía a los derechos de petición que no contienen una petición concreta, con el fin de unificar la respuesta dada a las peticiones que se enmarcan dentro del tipo de peticiones descritas en el art 17 de la Ley 1755 de 2015. Soporte: Propuesta Respuesta Solicitudes Incompletas DAV"/>
    <x v="0"/>
    <x v="0"/>
    <s v="El proceso ha realizado actividades relacionadas al cumplimiento de la acción propuesta"/>
  </r>
  <r>
    <m/>
    <m/>
    <m/>
    <m/>
    <m/>
    <m/>
    <s v="Alta demanda de derechos de petición "/>
    <m/>
    <m/>
    <m/>
    <m/>
    <m/>
    <s v="Prevención"/>
    <s v="Reuniones periódicas con las Salas y Secciones para actualizar la información"/>
    <n v="45"/>
    <m/>
    <m/>
    <m/>
    <m/>
    <m/>
    <m/>
    <s v="Propiciar reuniones con las Salas y Secciones para actualizar la información disponible sobre los casos."/>
    <d v="2020-01-02T00:00:00"/>
    <d v="2020-12-31T00:00:00"/>
    <s v="Actas de reunión"/>
    <s v="Semestral"/>
    <s v="Jefe del  Departamento de Atención a Víctimas "/>
    <s v="Participación efectiva, representación y defensa técnica"/>
    <s v="Departamento de Atención a Víctimas"/>
    <s v="Subsecretaría"/>
    <s v="Departamento de Atención a Víctimas "/>
    <m/>
    <x v="12"/>
    <n v="40"/>
    <s v="Gestión"/>
    <x v="1"/>
    <s v="Gestión del proceso (seguimientos, evaluaciones y reuniones de articulación)"/>
    <s v="Durante el mes de enero no se realizaron acciones frente a la actividad."/>
    <s v="Durante el mes de febrero no se realizaron acciones frente a la actividad."/>
    <s v="Durante el mes de marzo no se realizaron acciones frente a la actividad."/>
    <s v="Durante el mes de abril no se realizaron acciones frente a la actividad."/>
    <x v="4"/>
    <x v="2"/>
    <s v="Se recomienda al proceso realizar las actividades y estrategias necesarias para el cumplimiento de la acción propuesta"/>
  </r>
  <r>
    <m/>
    <m/>
    <m/>
    <m/>
    <m/>
    <m/>
    <m/>
    <m/>
    <m/>
    <m/>
    <m/>
    <m/>
    <s v="Mitigación"/>
    <s v="No existe control actual"/>
    <n v="0"/>
    <n v="0"/>
    <s v="0"/>
    <m/>
    <m/>
    <m/>
    <m/>
    <m/>
    <m/>
    <m/>
    <m/>
    <m/>
    <m/>
    <m/>
    <m/>
    <m/>
    <m/>
    <m/>
    <x v="12"/>
    <n v="40"/>
    <s v="Gestión"/>
    <x v="1"/>
    <m/>
    <m/>
    <m/>
    <m/>
    <m/>
    <x v="3"/>
    <x v="1"/>
    <m/>
  </r>
  <r>
    <n v="41"/>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Falta de claridad en la orientación suministrada a los comparecientes frente a las disposiciones que regulan la JEP"/>
    <s v="Falta de conocimiento y práctica en el ejercicio de asesoría y defensa de los abogados del SAAD Comparecientes, frente a las normas aplicables en la JEP."/>
    <s v="1. Vulneración de derechos humanos_x000a_2. Pérdida de imagen y credibilidad en la entidad_x000a_3. Sanciones propias inadecuadas_x000a_4. Pérdida de la verdad_x000a_5. Revictimización de las víctimas_x000a_6. Conformación de disidencias_x000a_7. Violación al debido proceso, defensa técnica y derecho de contradicción."/>
    <n v="5"/>
    <n v="5"/>
    <s v="Extremo"/>
    <s v="Reducir"/>
    <s v="Prevención"/>
    <s v="Contratación de abogados con el cumplimiento de los requisitos establecidos en el  artículo 115 de la Ley 1957 de 2019."/>
    <n v="85"/>
    <n v="57.5"/>
    <s v="1"/>
    <n v="4"/>
    <n v="5"/>
    <s v="Extremo"/>
    <s v="Reducir"/>
    <s v="Fortalecer la estrategia de información,  divulgación,  capacitación y formación dirigida a los profesionales que brindan asesoría y defensa en el SAAD Comparecientes y la forma en que se debe transmitir la información a los comparecientes .   "/>
    <d v="2020-01-02T00:00:00"/>
    <d v="2020-12-31T00:00:00"/>
    <s v="Memorias , actas de jornadas de capacitación y listados de asistencia. "/>
    <s v="Trimestral"/>
    <s v="Jefe del Departamento SAAD Comparecientes "/>
    <s v="Participación efectiva, representación y defensa técnica"/>
    <s v="Departamento de SAAD comparecientes"/>
    <s v="Subsecretaría"/>
    <s v="Departamento de SAAD comparecientes"/>
    <s v="Gestión - Estratégico"/>
    <x v="12"/>
    <n v="41"/>
    <s v="Gestión"/>
    <x v="1"/>
    <s v="Capacitaciones, sensibilizaciones, talleres, socializaciones o divulgación de información"/>
    <m/>
    <m/>
    <s v="Se efectuaron dos (2) capacitaciones  la primera &quot;Lineamientos de temas jurídicos en colaboración con el Departamento de Conceptos y Representación Jurídica&quot; sesiones 25 y 26 de marzo de 2020, y la segunda sobre &quot;Lineamientos de temas jurídicos en lo que tiene que ver con Toar&quot;, sesión 26 de marzo de 2020."/>
    <m/>
    <x v="0"/>
    <x v="0"/>
    <s v="El proceso ha realizado las actividades necesarias para el cumplimiento de la acción propuesta"/>
  </r>
  <r>
    <m/>
    <m/>
    <m/>
    <m/>
    <m/>
    <m/>
    <s v="Alta carga de asignaciones de casos de comparecientes a un mismo apoderado."/>
    <m/>
    <m/>
    <m/>
    <m/>
    <m/>
    <s v="Prevención"/>
    <s v="Capacitaciones  a los  abogados vinculados al SAAD Comparecientes, en normas especiales aplicables en el SIVJRNR"/>
    <n v="30"/>
    <m/>
    <m/>
    <m/>
    <m/>
    <m/>
    <m/>
    <s v="Distribuir de forma equitativa las asignaciones y diferentes tareas a los abogados  a cargo del SAAD"/>
    <d v="2020-01-02T00:00:00"/>
    <d v="2020-12-31T00:00:00"/>
    <s v="Base de datos de asignación de abogados SAAD Comparecientes."/>
    <s v="Mensual"/>
    <s v="Jefe del Departamento SAAD Comparecientes "/>
    <s v="Participación efectiva, representación y defensa técnica"/>
    <s v="Departamento de SAAD comparecientes"/>
    <s v="Subsecretaría"/>
    <s v="Departamento de SAAD comparecientes"/>
    <m/>
    <x v="12"/>
    <n v="41"/>
    <s v="Gestión"/>
    <x v="1"/>
    <s v="Gestión del proceso (seguimientos, evaluaciones y reuniones de articulación)"/>
    <s v="Se efectuó seguimiento y control a las asignaciones de abogodos a compareciente en el departamento, mediante base de datos."/>
    <s v="Se efectuó seguimiento y control a las asignaciones de abogodos a compareciente en el departamento, mediante base de datos."/>
    <s v="Se efectuó seguimiento y control a las asignaciones de abogodos a compareciente en el departamento, mediante base de datos."/>
    <s v="Se efectuó seguimiento y control a las asignaciones de abogodos a compareciente en el departamento, mediante base de datos."/>
    <x v="0"/>
    <x v="0"/>
    <s v="Se recomienda al proceso subir en el one drive la evidencia (matriz seguimiento y control a los abogados de SAAD Comparecientes) que corresponde al mes del monitoreo."/>
  </r>
  <r>
    <m/>
    <m/>
    <m/>
    <m/>
    <m/>
    <m/>
    <m/>
    <m/>
    <m/>
    <m/>
    <m/>
    <m/>
    <s v="Mitigación"/>
    <s v="No existe control actual"/>
    <n v="0"/>
    <n v="0"/>
    <s v="0"/>
    <m/>
    <m/>
    <m/>
    <m/>
    <m/>
    <m/>
    <m/>
    <m/>
    <m/>
    <m/>
    <m/>
    <m/>
    <m/>
    <m/>
    <m/>
    <x v="12"/>
    <n v="41"/>
    <s v="Gestión"/>
    <x v="1"/>
    <m/>
    <m/>
    <m/>
    <m/>
    <m/>
    <x v="3"/>
    <x v="1"/>
    <m/>
  </r>
  <r>
    <n v="42"/>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Posibles incumplimiento de los plazos establecidos por los términos de ley para dar respuesta a las PQRSDF y órdenes de magistratura JEP relacionadas con los comparecientes"/>
    <s v="Alta demanda de PQRSDF y oficios de magistratura JEP con relación a comparecientes."/>
    <s v="1. Violación al derecho de petición_x000a_2. Pérdida de imagen y credibilidad en la Entidad_x000a_3. Faltas disciplinarias a funcionarios públicos_x000a_4. Incumplimiento contractual de prestadores del servicio_x000a_5. Violación al debido proceso"/>
    <n v="4"/>
    <n v="4"/>
    <s v="Extremo"/>
    <s v="Reducir"/>
    <s v="Prevención"/>
    <s v="Definición de tiempos de proyección de respuestas de las  PQRSDF"/>
    <n v="55"/>
    <n v="55"/>
    <s v="1"/>
    <n v="3"/>
    <n v="4"/>
    <s v="Extremo"/>
    <s v="Reducir"/>
    <s v="Realizar reuniones de coordinación con las diferentes dependencias que interactúan con SAAD Comparecientes para cumplir con los plazos establecidos en la ley para respuestas a  PQRS y oficios de magistratura JEP."/>
    <d v="2020-01-02T00:00:00"/>
    <d v="2020-12-31T00:00:00"/>
    <s v="Listados de asistencia y actas de reunión"/>
    <s v="Semestral"/>
    <s v="Jefe del Departamento SAAD Comparecientes "/>
    <s v="Participación efectiva, representación y defensa técnica"/>
    <s v="Departamento de SAAD comparecientes"/>
    <s v="Subsecretaría"/>
    <s v="Departamento de SAAD comparecientes"/>
    <s v="Gestión - Estratégico"/>
    <x v="12"/>
    <n v="42"/>
    <s v="Gestión"/>
    <x v="1"/>
    <s v="Gestión del proceso (seguimientos, evaluaciones y reuniones de articulación)"/>
    <m/>
    <m/>
    <m/>
    <s v="No se reportan acciones ejecutado con evidencias, se plantea su desarrollo durante los siguientes mes del primer semestre. "/>
    <x v="4"/>
    <x v="2"/>
    <s v="Se recomienda al proceso realizar las actividades y estrategias necesarias para el cumplimiento de la acción en los términos establecidos"/>
  </r>
  <r>
    <m/>
    <m/>
    <m/>
    <m/>
    <m/>
    <m/>
    <s v="Alta carga laboral del equipo de SAAD comparecientes para responder PQRSDF y oficios de magistratura de la JEP._x000a_"/>
    <m/>
    <m/>
    <m/>
    <m/>
    <m/>
    <s v="Prevención"/>
    <s v="Definición de tiempos de revisión de las  respuestas a los  PQRSDF por parte de Jefe Departamento  "/>
    <n v="55"/>
    <m/>
    <m/>
    <m/>
    <m/>
    <m/>
    <m/>
    <s v="Actualizar periódicamente las respuestas tipo o guía."/>
    <d v="2020-01-02T00:00:00"/>
    <d v="2020-12-31T00:00:00"/>
    <s v="Actas de reunión, listado de asistencia y  las respuestas tipo o guía actualizadas.  "/>
    <s v="Semestral"/>
    <s v="Jefe del Departamento SAAD Comparecientes "/>
    <s v="Participación efectiva, representación y defensa técnica"/>
    <s v="Departamento de SAAD comparecientes"/>
    <s v="Subsecretaría"/>
    <s v="Departamento de SAAD comparecientes"/>
    <m/>
    <x v="12"/>
    <n v="42"/>
    <s v="Gestión"/>
    <x v="1"/>
    <s v="Gestión del proceso (seguimientos, evaluaciones y reuniones de articulación)"/>
    <m/>
    <m/>
    <m/>
    <s v="No se reportan acciones ejecutado con evidencias, se plantea su desarrollo durante los siguientes mes del primer semestre. "/>
    <x v="4"/>
    <x v="2"/>
    <s v="Se recomienda al proceso realizar las actividades y estrategias necesarias para el cumplimiento de la acción en los términos establecidos"/>
  </r>
  <r>
    <m/>
    <m/>
    <m/>
    <m/>
    <m/>
    <m/>
    <s v="Solicitudes presentadas tardíamente por parte de otras dependencias (magistratura JEP, UIA, GRAI, entre otras)."/>
    <m/>
    <m/>
    <m/>
    <m/>
    <m/>
    <s v="Prevención"/>
    <s v="Definición de  formatos para respuestas tipo._x000a_A través de un reporte que se realiza diariamente y una matriz de control que alimenta cada una de las personas que intervienen en el proceso."/>
    <n v="55"/>
    <m/>
    <m/>
    <m/>
    <m/>
    <m/>
    <m/>
    <m/>
    <m/>
    <m/>
    <m/>
    <m/>
    <m/>
    <m/>
    <m/>
    <m/>
    <m/>
    <m/>
    <x v="12"/>
    <n v="42"/>
    <s v="Gestión"/>
    <x v="1"/>
    <m/>
    <m/>
    <m/>
    <m/>
    <m/>
    <x v="3"/>
    <x v="1"/>
    <m/>
  </r>
  <r>
    <m/>
    <m/>
    <m/>
    <m/>
    <m/>
    <m/>
    <s v="Solicitudes remitidas con términos vencidos por parte de otras dependencias (magistratura JEP, UIA, GRAI, entre otras)."/>
    <m/>
    <m/>
    <m/>
    <m/>
    <m/>
    <s v="Prevención"/>
    <s v="Reporte de PQRSDF vencidos  al Departamento de Conceptos y Representación Jurídica y al Departamento de Atención al Ciudadano."/>
    <n v="55"/>
    <m/>
    <m/>
    <m/>
    <m/>
    <m/>
    <m/>
    <m/>
    <m/>
    <m/>
    <m/>
    <m/>
    <m/>
    <m/>
    <m/>
    <m/>
    <m/>
    <m/>
    <x v="12"/>
    <n v="42"/>
    <s v="Gestión"/>
    <x v="1"/>
    <m/>
    <m/>
    <m/>
    <m/>
    <m/>
    <x v="3"/>
    <x v="1"/>
    <m/>
  </r>
  <r>
    <m/>
    <m/>
    <m/>
    <m/>
    <m/>
    <m/>
    <m/>
    <m/>
    <m/>
    <m/>
    <m/>
    <m/>
    <s v="Mitigación"/>
    <s v="No existe control actual"/>
    <n v="0"/>
    <n v="0"/>
    <s v="0"/>
    <m/>
    <m/>
    <m/>
    <m/>
    <m/>
    <m/>
    <m/>
    <m/>
    <m/>
    <m/>
    <m/>
    <m/>
    <m/>
    <m/>
    <m/>
    <x v="12"/>
    <n v="42"/>
    <s v="Gestión"/>
    <x v="1"/>
    <m/>
    <m/>
    <m/>
    <m/>
    <m/>
    <x v="3"/>
    <x v="1"/>
    <m/>
  </r>
  <r>
    <n v="43"/>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Posibles dificultades de acceso de las víctimas a los procesos adelantados por la JEP por falta de adecuada información y debida representación"/>
    <s v="Incremento en la demanda de asesorías y de representación  de parte de las víctimas o sujetos colectivos "/>
    <s v="1. Impacto reputacional negativo_x000a_2. Incumplimiento de la misión institucional en la representación de víctimas_x000a_3. Desprotección de los derechos de las víctimas"/>
    <n v="4"/>
    <n v="4"/>
    <s v="Extremo"/>
    <s v="Reducir"/>
    <s v="Prevención"/>
    <s v="Procesos de contratación y suscripción de acuerdos para proveer servicios de representación"/>
    <n v="55"/>
    <n v="55"/>
    <s v="1"/>
    <n v="3"/>
    <n v="3"/>
    <s v="Alto"/>
    <s v="Reducir"/>
    <s v="Suscribir contratos y realizar convenios con organizaciones de la sociedad civil, con los recursos necesarios para llevar a cabo la representación de víctimas bajo los lineamientos establecidos por el SAAD-Víctimas."/>
    <d v="2020-01-02T00:00:00"/>
    <d v="2020-12-31T00:00:00"/>
    <s v="Convenios y contratos celebrados para la asesoría y representación jurídica de víctimas. Informes de supervisión y actas de comité técnico."/>
    <s v="Trimestral"/>
    <s v="Jefe del Departamento SAAD Víctimas "/>
    <s v="Participación efectiva, representación y defensa técnica"/>
    <s v="Departamento de SAAD Víctimas"/>
    <s v="Subsecretaría"/>
    <s v="Departamento de SAAD Víctimas"/>
    <s v="Gestión - Estratégico"/>
    <x v="12"/>
    <n v="43"/>
    <s v="Gestión"/>
    <x v="3"/>
    <s v="Celebración de convenios o contratación de personal"/>
    <m/>
    <m/>
    <s v="1. Se encuentra en ejecución el convenio 399-2019 el cual garantiza la representación jurídica a las víctimas con enfoque étnico, de género, diferencial y ofrecido desde los territorios._x000a_Evidencia: _x000a_Convenio 399-2019_x000a_2.Elaboración por parte del SAAD - Victimas de la ficha de técnica para el nuevo convenio de PNUD_x000a_Evidencias: Borrador de ficha técnica"/>
    <m/>
    <x v="0"/>
    <x v="0"/>
    <s v="El proceso ha realizado actividades relacionadas al cumplimiento de la acción propuesta"/>
  </r>
  <r>
    <m/>
    <m/>
    <m/>
    <m/>
    <m/>
    <m/>
    <s v="Desconocimiento de cambios normativos o jurisprudenciales que tengan impacto en los escenarios de participación a víctimas ante la JEP."/>
    <m/>
    <m/>
    <m/>
    <m/>
    <m/>
    <s v="Prevención"/>
    <s v="Implementación de actividades de formación para cualificación del servicio de la representación a víctimas"/>
    <n v="55"/>
    <m/>
    <m/>
    <m/>
    <m/>
    <m/>
    <m/>
    <s v="Realizar acciones de mejora en el programa de  formación dirigido a los equipos profesionales que prestan servicios de asesoría y representación a víctimas."/>
    <d v="2020-01-02T00:00:00"/>
    <d v="2020-12-31T00:00:00"/>
    <s v="Módulos de capacitación para los equipos psico jurídicos que presten servicios al SAAD_x000a_Informes de supervisión_x000a_Memorias y listas de participantes de actividades de formación."/>
    <s v="Semestral"/>
    <s v="Jefe del Departamento SAAD Víctimas "/>
    <s v="Participación efectiva, representación y defensa técnica"/>
    <s v="Departamento de SAAD Víctimas"/>
    <s v="Subsecretaría"/>
    <s v="Departamento de SAAD Víctimas"/>
    <m/>
    <x v="12"/>
    <n v="43"/>
    <s v="Gestión"/>
    <x v="3"/>
    <s v="Gestión del proceso (seguimientos, evaluaciones y reuniones de articulación)"/>
    <m/>
    <m/>
    <m/>
    <s v="Se ajustó el plan curricular de acuerdo con las necesidades  identificadas en el encuentro entre las organizaciones suscritas al convenio PNUD y el SAAD-V. _x000a_Se actualiza el cronograma de capacitaciones conforme la estrategia de virtualización a implementarse._x000a_Evidencias:_x000a_1. Plan curricular con contenidos definidos_x000a_2. Actualización plan de trabajo 2020"/>
    <x v="1"/>
    <x v="0"/>
    <s v="El proceso ha realizado actividades relacionadas al cumplimiento de la acción propuesta"/>
  </r>
  <r>
    <m/>
    <m/>
    <m/>
    <m/>
    <m/>
    <m/>
    <s v="Órdenes o solicitudes tardías, incompletas o con dificultad de cumplimiento para la asignación de abogados."/>
    <m/>
    <m/>
    <m/>
    <m/>
    <m/>
    <s v="Prevención"/>
    <s v="Implementación de actividades de formación para cualificación del servicio de la representación a víctimas"/>
    <n v="55"/>
    <m/>
    <m/>
    <m/>
    <m/>
    <m/>
    <m/>
    <s v="Realizar seguimiento y control a los procesos de asignación de representación judicial de víctimas conforme a las órdenes judiciales recibidas."/>
    <d v="2020-01-02T00:00:00"/>
    <d v="2020-12-31T00:00:00"/>
    <s v="Base de datos de asignación de abogados SAAD Víctimas."/>
    <s v="Mensual"/>
    <s v="Jefe del Departamento SAAD Víctimas "/>
    <s v="Participación efectiva, representación y defensa técnica"/>
    <s v="Departamento de SAAD Víctimas"/>
    <s v="Subsecretaría"/>
    <s v="Departamento de SAAD Víctimas"/>
    <m/>
    <x v="12"/>
    <n v="43"/>
    <s v="Gestión"/>
    <x v="3"/>
    <s v="Gestión del proceso (seguimientos, evaluaciones y reuniones de articulación)"/>
    <s v="Se realizó informe con el fin de evidenciar la gestión de los abogados SAAD  respecto a las asesorías brindadas y  víctimas representadas._x000a_Evidencia: _x000a_* Asesorías y representación profesionales SAAD: Informe estadístico: https://jepcolombia.sharepoint.com/SE/SDP/IE/Lists/FECSESAAD_Vic/AllItems.aspx?CT=1588811223102&amp;OR=OWA%2DNT&amp;CID=fc42f6a6%2D50ab%2D815e%2D292d%2D8a7843514ef3."/>
    <s v="Se realizó informe con el fin de evidenciar la gestión de los abogados SAAD  respecto a las asesorías brindadas y  víctimas representadas._x000a_Evidencia: _x000a_* Asesorías y representación profesionales SAAD: Informe estadístico: https://jepcolombia.sharepoint.com/SE/SDP/IE/Lists/FECSESAAD_Vic/AllItems.aspx?CT=1588811223102&amp;OR=OWA%2DNT&amp;CID=fc42f6a6%2D50ab%2D815e%2D292d%2D8a7843514ef3."/>
    <s v="Se realizó informe con el fin de evidenciar la gestión de los abogados SAAD  respecto a las asesorías brindadas y  víctimas representadas._x000a_Evidencia: _x000a_* Asesorías y representación profesionales SAAD: _x000a_Informe de gestión_x000a_Informe estadístico: https://jepcolombia.sharepoint.com/SE/SDP/IE/Lists/FECSESAAD_Vic/AllItems.aspx?CT=1588811223102&amp;OR=OWA%2DNT&amp;CID=fc42f6a6%2D50ab%2D815e%2D292d%2D8a7843514ef3."/>
    <s v="Se realizó informe con el fin de evidenciar la gestión de los abogados SAAD  respecto a las asesorías brindadas y  víctimas representadas._x000a_Evidencia: _x000a_* Asesorías y representación profesionales SAAD: Informe SPI."/>
    <x v="0"/>
    <x v="0"/>
    <s v="Se observa que en los monitoreos  de enero y febrero no se subieron las evidencia en el one drive._x000a_Nota: El entregable es una base de datos de asignación de abogados de SAAD Víctimas, pero por la sensibilidad de la información se realiza un informe."/>
  </r>
  <r>
    <m/>
    <m/>
    <m/>
    <m/>
    <m/>
    <m/>
    <s v="Situaciones de fuerza mayor o caso fortuito (situaciones de orden público, emergencia nacional, entre otras) que impidan el desarrollo de la misionalidad."/>
    <m/>
    <m/>
    <m/>
    <m/>
    <m/>
    <s v="Mitigación"/>
    <s v="No existe control actual"/>
    <n v="0"/>
    <n v="0"/>
    <s v="0"/>
    <m/>
    <m/>
    <m/>
    <m/>
    <m/>
    <m/>
    <m/>
    <m/>
    <m/>
    <m/>
    <m/>
    <m/>
    <m/>
    <m/>
    <m/>
    <x v="12"/>
    <n v="43"/>
    <s v="Gestión"/>
    <x v="3"/>
    <m/>
    <m/>
    <m/>
    <m/>
    <m/>
    <x v="3"/>
    <x v="1"/>
    <m/>
  </r>
  <r>
    <n v="44"/>
    <s v="Participación efectiva, representación y defensa técnica"/>
    <s v="Orientar, asesorar, acompañar a las víctimas, comparecientes, y demás agentes con interés legítimo, con el fin de garantizar el acceso a la justicia, la seguridad jurídica y la participación efectiva de víctimas y comparecientes ante la Jurisdicción Especial para la Paz (JEP), bajo los enfoques diferencial (género, étnico, discapacidad y ciclo de vida), territorial y psicosocial."/>
    <s v="Subsecretario (a)"/>
    <s v="Gestión"/>
    <s v="Debilidades en la comprensión de las víctimas respecto de la aplicación de los enfoques diferenciales en los procesos de la JEP"/>
    <s v="Dificultades para la apropiación de los lineamientos y procedimientos de los enfoques diferenciales  e interseccionalidad."/>
    <s v="1. Atención sin pertinencia específica en relación con la calidad de titulares de derechos y sujetos colectivos  de los grupos de especial protección._x000a_2.Generación de barreras de acceso a la justicia_x000a_3. Ruptura y perdida de confianza en la institucionalidad  "/>
    <n v="3"/>
    <n v="5"/>
    <s v="Extremo"/>
    <s v="Reducir"/>
    <s v="Prevención"/>
    <s v="Lineamientos de enfoques diferenciales e interseccionalidad"/>
    <n v="55"/>
    <n v="55"/>
    <s v="1"/>
    <n v="2"/>
    <n v="4"/>
    <s v="Alto"/>
    <s v="Reducir"/>
    <s v="Entregar de 5 lineamientos sobre los diferentes enfoques diferenciales y uno de interseccionalidad , para su posterior socialización y difusión entre los funcionarios y funcionarias de la JEP "/>
    <d v="2020-01-02T00:00:00"/>
    <d v="2020-12-31T00:00:00"/>
    <s v="5 Documentos de lineamientos de los enfoques diferenciales y 1 de interseccionalidad, cargados  en  la intranet de la JEP"/>
    <s v="Semestral"/>
    <s v="Jefe del Departamento Enfoques Diferenciales"/>
    <s v="Participación efectiva, representación y defensa técnica"/>
    <s v="Departamento de Enfoques Diferenciales"/>
    <s v="Subsecretaría"/>
    <s v="Departamento de Enfoques Diferenciales"/>
    <s v="Gestión - Estratégico"/>
    <x v="12"/>
    <n v="44"/>
    <s v="Gestión"/>
    <x v="3"/>
    <s v="Elaboración y aprobación de estrategias o lineamientos"/>
    <s v="Durante el mes de enero se entregaron versiones finales de los 5 lineamientos de enfoques diferenciales y el documento de interseccionalidad para revisión del Subsecretarío Ejecutivo. "/>
    <s v="Durante el mes de febrero se avanzó en la sistematización y revisión de las observaciones y ajustes a los documentos derivados de la revisión del Subsecretario Ejecutivo. Así mismo, se avanzó en el proceso de contratación de las personas encargadas de apoyar el ajuste y estrategia de implementación de estos ineamientos."/>
    <s v="Par el mes de marzo, estuvo contratado el equipo completo de apoyo al ajuste y re diseño de los 6 documentos entregados. De igual manera, se realizó una lectura integral de cada documento por parte de todas las personas del equipo de enfoques diferenciales a fin de consolidar las recomendaciones y revisar los avanzaces en los ajustes recomendados por el Subsecretario Ejecutivo. "/>
    <s v="Durante el mes de abril, se presentaron al Subsecretario Ejecutivo propuestas de los 6 documentos ajustados. Se han sostenido reuniones específicas por enfoque diferencial y por la perspectiva interseccional con el Subsecretario para revisar los avances en los ajustes. De igual forma, se han desarrollado reuniones con distintas áreas de la Jurisdicción con el fin de identificar e incoroporar en el reajuste de los documentos las perspectivas con las que estas instancias han venido implementando los enfoques. "/>
    <x v="1"/>
    <x v="0"/>
    <s v="Se observa que el monitoreo del mes de abril no cuenta con la evidencia respectiva en el one-drive"/>
  </r>
  <r>
    <m/>
    <m/>
    <m/>
    <m/>
    <m/>
    <m/>
    <s v="Inadecuada caracterización de víctimas y comparecientes en calidad de titulares de derechos y sujetos de especial protección."/>
    <m/>
    <m/>
    <m/>
    <m/>
    <m/>
    <s v="Prevención"/>
    <s v="Ajuste a formatos e instrumentos de seguimiento a la participación que contengan información sobre los  enfoques diferenciales"/>
    <n v="55"/>
    <m/>
    <m/>
    <m/>
    <m/>
    <m/>
    <m/>
    <s v="Realizar la construcción de la metodología para la caracterización de las poblaciones en los diferentes enfoques diferenciales (Étnico, Género,  NNA, persona mayor, Discapacidad)"/>
    <d v="2020-01-02T00:00:00"/>
    <d v="2020-12-31T00:00:00"/>
    <s v="Documento con la Metodología para la caracterización de las poblaciones en los diferentes enfoques diferenciales "/>
    <s v="Semestral"/>
    <s v="Jefe del Departamento Enfoques Diferenciales"/>
    <s v="Participación efectiva, representación y defensa técnica"/>
    <s v="Departamento de Enfoques Diferenciales"/>
    <s v="Subsecretaría"/>
    <s v="Departamento de Enfoques Diferenciales"/>
    <m/>
    <x v="12"/>
    <n v="44"/>
    <s v="Gestión"/>
    <x v="3"/>
    <s v="Elaboración y aprobación de estrategias o lineamientos"/>
    <s v="Durante el mes de enero no se llevaron a cabo acciones específicas para el monitoreo de este tema. "/>
    <s v="Durante el mes de febrero se realizó una reunión con la Subdirección de Planeación con el fin de conocer el proceso de incorporación a los procesos estadísticos de la JEP de las variables de caracterización poblacional de acuerdo con los enfoques diferenciales. "/>
    <s v="Durante este mes, se realizó la evaluación de los formularios de captura de información remitidos por la Subdirección de Planeación con el fin de identificar aquellos en los que es viable incorporar variables de caracterización poblacional. Este ejercicio se realizó de forma específica para cada uno de los enfoques diferenciales y desde la perspectiva interseccional. "/>
    <s v="Durante el mes de abril, se ha avanzado en la consolidación de la propuesta de incorporación de variables de caracterización poblacional en los formularios de captura remitidos por la Subdirección de Planeación. De igual forma, se ha designado al equipo que, a partir del ejercicio desarrollado por cada enfoque diferencial, desarrollará una propuesta de la metodogía para la caracterización poblacional a partir de los enfoques diferenciales. "/>
    <x v="1"/>
    <x v="0"/>
    <s v="El proceso ha realizado actividades relacionadas al cumplimiento de la acción propuesta"/>
  </r>
  <r>
    <m/>
    <m/>
    <m/>
    <m/>
    <m/>
    <m/>
    <s v="Dificultades de relacionamientos con las organizaciones representativas de los titulares de derechos colectivos e individuales víctimas y comparecientes.  "/>
    <m/>
    <m/>
    <m/>
    <m/>
    <m/>
    <s v="Prevención"/>
    <s v="Seguimiento a los acuerdos establecidos con las organizaciones representativas de los titulares de derechos y articulación preliminar entre departamentos"/>
    <n v="55"/>
    <m/>
    <m/>
    <m/>
    <m/>
    <m/>
    <m/>
    <s v="Realizar presentación de avance de cumplimiento de los acuerdos establecidos en las instancias de representación correspondientes al enfoque étnico racial"/>
    <d v="2020-01-02T00:00:00"/>
    <d v="2020-12-31T00:00:00"/>
    <s v="Matriz e informe de seguimiento al cumplimiento de  los acuerdos. "/>
    <s v="Semestral"/>
    <s v="Jefe del Departamento Enfoques Diferenciales"/>
    <s v="Participación efectiva, representación y defensa técnica"/>
    <s v="Departamento de Enfoques Diferenciales"/>
    <s v="Subsecretaría"/>
    <s v="Departamento de Enfoques Diferenciales"/>
    <m/>
    <x v="12"/>
    <n v="44"/>
    <s v="Gestión"/>
    <x v="3"/>
    <s v="Gestión del proceso (seguimientos, evaluaciones y reuniones de articulación)"/>
    <s v="Durante el mes de enero no se llevaron a cabo acciones específicas para el monitoreo de este tema. "/>
    <s v=". Durante el mes de febrero no se llevaron a cabo acciones específicas para el monitoreo de este tema. "/>
    <s v="Durante el mes de marzo se presentó ante la Comisión Étnica una matriz preeliminar de seguimiento a los acuerdos de consulta previa para revisión y validación"/>
    <s v="Se ha consolidado una primera matriz de seguimiento al cumplimiento de acuerdos de consulta previa. Esta matriz recoge todos los avances de la JEP con corte a 31 de marzo de 2020."/>
    <x v="1"/>
    <x v="0"/>
    <s v="El proceso ha realizado actividades relacionadas al cumplimiento de la acción propuesta"/>
  </r>
  <r>
    <m/>
    <m/>
    <m/>
    <m/>
    <m/>
    <m/>
    <m/>
    <m/>
    <m/>
    <m/>
    <m/>
    <m/>
    <s v="Mitigación"/>
    <s v="No existe control actual"/>
    <n v="0"/>
    <n v="0"/>
    <s v="0"/>
    <m/>
    <m/>
    <m/>
    <m/>
    <m/>
    <m/>
    <m/>
    <m/>
    <m/>
    <m/>
    <m/>
    <m/>
    <m/>
    <m/>
    <m/>
    <x v="12"/>
    <n v="44"/>
    <s v="Gestión"/>
    <x v="3"/>
    <m/>
    <m/>
    <m/>
    <m/>
    <m/>
    <x v="3"/>
    <x v="1"/>
    <m/>
  </r>
  <r>
    <n v="45"/>
    <s v="Gobierno y gestión de las tecnologías"/>
    <s v="Definir y gestionar la arquitectura y estrategia de Tecnologías de la Información, TI, de la Jurisdicción Especial para la Paz (JEP), orientada a la administración de los datos, los sistemas de información, la infraestructura de TI y la seguridad de la información de la entidad; con el fin de facilitar el logro de los objetivos institucionales a través de la tecnología."/>
    <s v="Director (a) de Tecnologías de la Información"/>
    <s v="Gestión"/>
    <s v="Debilidades en el diseño de la arquitectura TI. "/>
    <s v="Desconocimiento de las necesidades de la entidad por parte del usuario en las áreas técnicas"/>
    <s v="1. Soluciones tecnológicas que no cubren las necesidades de la entidad _x000a_2. Inadecuada prestación del servicio de tecnología_x000a_3. Sobrecosto en los proyectos de Tecnología_x000a_4. Afectación en la operación de la entidad y el servicio a los usuarios"/>
    <n v="3"/>
    <n v="3"/>
    <s v="Alto"/>
    <s v="Reducir"/>
    <s v="Prevención"/>
    <s v="Capacitaciones continuas a los profesionales de la Dirección de TI  sobre temas técnicos "/>
    <n v="85"/>
    <n v="85"/>
    <s v="2"/>
    <n v="1"/>
    <n v="3"/>
    <s v="Moderado"/>
    <s v="Reducir"/>
    <s v="Capacitar a los profesionales de la DTI en procesos de la entidad y lineamientos, metodologías y mejores prácticas de tecnología para el año 2020."/>
    <d v="2020-01-02T00:00:00"/>
    <d v="2020-12-31T00:00:00"/>
    <s v="Plan de capacitaciones y registros de asistencia"/>
    <s v="Semestral"/>
    <s v="Director (a) de TI"/>
    <s v="Gobierno y gestión de las tecnologías"/>
    <s v="Dirección de TI"/>
    <s v="Dirección de TI"/>
    <s v="Dirección de TI"/>
    <s v="Gestión - Estratégico"/>
    <x v="13"/>
    <n v="45"/>
    <s v="Gestión"/>
    <x v="2"/>
    <s v="Capacitaciones, sensibilizaciones, talleres, socializaciones o divulgación de información"/>
    <s v="Se elaboró el Plan de capacitación que incluye el curso y certificación de la norma ISO 27001. Como se evidencia en el documento JEP - Plan Sensibilización y Divulgación."/>
    <s v="Se realizó la solicitud de capacitación en la norma ISO 27001 a través del documento JEP-FR-03-04_Recolección_Necesidades_capacitación-ISO27001_x000a_Se ejecutó la capacitación como se evidencia en el documento 20200214_Listas_Asistencias_ISO27001"/>
    <s v="No se adelantaron acciones sobre este riesgo."/>
    <s v="Se inició la capacitación en el marco de referencia ITIL Information Technology Infrastructure Library, en los días 29 y 30 de abril, se adjuntan las presentaciones de las dos sesiones:_x000a_2020.04.28 ITIL JEP - Charla Capacitación - SESION1_x000a_2020.04.29 ITIL - Charla Capacitación - SESION2"/>
    <x v="0"/>
    <x v="0"/>
    <s v="Se recomienda al proceso:_x000a_1.En la redacción de los monitoreos, relacionar de forma específica la evidencia que reposa en el one drive. _x000a_2. Enumerar las evidencias con el fin de facilitar el seguimiento. _x000a_3. Para las capacitaciones virtuales, si bien es cierto la presentación es parte de las evidencias, incluir un pantallazo de los participantes que se conectaron de forma virtual._x000a_4. Tener en cuenta las modificaciones realizadas al reporte en la matriz de riesgos, solicitadas por la profesional Alicia Arenas, mediante correo electrónico del día 08 de mayo de 2020, producto de la asesoría brindada por la Subdirección de Fortalecimiento Institucional. El correo indica lo siguiente &quot;_x000a_De: Alicia Mercedes Arenas Valderrama &lt;alicia.arenas@jep.gov.co&gt;_x000a_Fecha: viernes, 8 de mayo de 2020, 3:03 p. m._x000a_Para: Julián David Hernández Valencia &lt;julian.hernandez@jep.gov.co&gt;_x000a_CC: Yurani Gonzalez Cruz &lt;yurani.gonzalez@jep.gov.co&gt;, Luis Felipe Rivera Garcia &lt;luis.rivera@jep.gov.co&gt;_x000a_Asunto: última versión del informe de riesgos_x000a_Buenas tardes Julian_x000a_Se adjunta la última versión del informe de riesgos de acuerdo a los lineamientos recibidos, este documento se encuentra en el OneDrive con los soportes respectivos"/>
  </r>
  <r>
    <m/>
    <m/>
    <m/>
    <m/>
    <m/>
    <m/>
    <s v="Debilidad en la capacidad técnica para definir la arquitectura"/>
    <m/>
    <m/>
    <m/>
    <m/>
    <m/>
    <s v="Prevención"/>
    <s v="Capacitaciones continuas a los profesionales de la Dirección de TI  sobre temas técnicos "/>
    <n v="85"/>
    <m/>
    <m/>
    <m/>
    <m/>
    <m/>
    <m/>
    <m/>
    <m/>
    <m/>
    <m/>
    <m/>
    <m/>
    <m/>
    <m/>
    <m/>
    <m/>
    <m/>
    <x v="13"/>
    <n v="45"/>
    <s v="Gestión"/>
    <x v="2"/>
    <m/>
    <m/>
    <m/>
    <m/>
    <m/>
    <x v="3"/>
    <x v="1"/>
    <m/>
  </r>
  <r>
    <m/>
    <m/>
    <m/>
    <m/>
    <m/>
    <m/>
    <m/>
    <m/>
    <m/>
    <m/>
    <m/>
    <m/>
    <s v="Mitigación"/>
    <s v="No existe control actual"/>
    <n v="0"/>
    <n v="0"/>
    <s v="0"/>
    <m/>
    <m/>
    <m/>
    <m/>
    <m/>
    <m/>
    <m/>
    <m/>
    <m/>
    <m/>
    <m/>
    <m/>
    <m/>
    <m/>
    <m/>
    <x v="13"/>
    <n v="45"/>
    <s v="Gestión"/>
    <x v="2"/>
    <m/>
    <m/>
    <m/>
    <m/>
    <m/>
    <x v="3"/>
    <x v="1"/>
    <m/>
  </r>
  <r>
    <n v="46"/>
    <s v="Gobierno y gestión de las tecnologías"/>
    <s v="Definir y gestionar la arquitectura y estrategia de Tecnologías de la Información, TI, de la Jurisdicción Especial para la Paz (JEP), orientada a la administración de los datos, los sistemas de información, la infraestructura de TI y la seguridad de la información de la entidad; con el fin de facilitar el logro de los objetivos institucionales a través de la tecnología."/>
    <s v="Director (a) de Tecnologías de la Información"/>
    <s v="Gestión"/>
    <s v="Debilidades en la formulación del Plan de Tecnología de la Información (PTI)"/>
    <s v="Inadecuada formulación de la arquitectura de TI"/>
    <s v="1. Las soluciones no son adecuadas _x000a_2. Inadecuada prestación del servicio de tecnología_x000a_3. Sobrecosto en los proyectos_x000a_4. No se cubren las necesidades de la entidad_x000a_5. Afectación en la operación de la entidad_x000a_6. Afectación en el servicio a los usuarios de la entidad"/>
    <n v="2"/>
    <n v="3"/>
    <s v="Moderado"/>
    <s v="Reducir"/>
    <s v="Prevención"/>
    <s v="Capacitación continuada a las personas de la Dirección de TI  sobre temas técnicos y los procesos de la entidad"/>
    <n v="75"/>
    <n v="75"/>
    <s v="1"/>
    <n v="1"/>
    <n v="3"/>
    <s v="Moderado"/>
    <s v="Reducir"/>
    <s v="Capacitar a los profesionales de la DTI en transformación e innovación tecnológica año 2020."/>
    <d v="2020-01-02T00:00:00"/>
    <d v="2020-12-31T00:00:00"/>
    <s v="Plan de capacitaciones y registros de asistencia"/>
    <s v="Semestral"/>
    <s v="Director (a) de TI"/>
    <s v="Gobierno y gestión de las tecnologías"/>
    <s v="Dirección de TI"/>
    <s v="Dirección de TI"/>
    <s v="Dirección de TI"/>
    <s v="Gestión - Estratégico"/>
    <x v="13"/>
    <n v="46"/>
    <s v="Gestión"/>
    <x v="2"/>
    <s v="Capacitaciones, sensibilizaciones, talleres, socializaciones o divulgación de información"/>
    <s v="Se elaboró el Plan de capacitación que incluye el curso y certificación de la norma ISO 27001. Como se evidencia en el documento JEP - Plan Sensibilización y Divulgación."/>
    <s v="Se realizó la solicitud de capacitación en la norma ISO 27001 a través del documento JEP-FR-03-04_Recolección_Necesidades_capacitación-ISO27001_x000a_Se ejecutó la capacitación como se evidencia en el documento 20200214_Listas_Asistencias_ISO27001"/>
    <s v="No se adelantaron acciones sobre este riesgo."/>
    <s v="Se inició la capacitación en el marco de referencia ITIL Information Technology Infrastructure Library, en los días 29 y 30 de abril, se adjuntan las presentaciones de las dos sesiones:_x000a_2020.04.28 ITIL JEP - Charla Capacitación - SESION1_x000a_2020.04.29 ITIL - Charla Capacitación - SESION2"/>
    <x v="0"/>
    <x v="0"/>
    <s v="Se recomienda al proceso:_x000a_1.En la redacción de los monitoreos, relacionar de forma específica la evidencia que reposa en el one drive. _x000a_2. Enumerar las evidencias con el fin de facilitar el seguimiento. _x000a_3. Para las capacitaciones virtuales, si bien es cierto la presentación es parte de las evidencias, se sugiere incluir un pantallazo de los participantes que se conectaron de forma virtual."/>
  </r>
  <r>
    <m/>
    <m/>
    <m/>
    <m/>
    <m/>
    <m/>
    <s v="Debilidad en la alineación del Plan de Tecnología con la estrategia de la entidad"/>
    <m/>
    <m/>
    <m/>
    <m/>
    <m/>
    <s v="Prevención"/>
    <s v="Revisiones permanentes del PTI por parte de la Dirección de TI en conjunto con la Subdirección de Planeación y los proyectos asociados."/>
    <n v="75"/>
    <m/>
    <m/>
    <m/>
    <m/>
    <m/>
    <m/>
    <s v="Realizar revisiones permanentes del PTI y los proyectos asociados. "/>
    <d v="2020-01-02T00:00:00"/>
    <d v="2020-12-30T00:00:00"/>
    <s v="Informe de seguimiento del PTI"/>
    <s v="Semestral"/>
    <s v="Director (a) de TI"/>
    <s v="Gobierno y gestión de las tecnologías"/>
    <s v="Dirección de TI"/>
    <s v="Dirección de TI"/>
    <s v="Dirección de TI"/>
    <m/>
    <x v="13"/>
    <n v="46"/>
    <s v="Gestión"/>
    <x v="2"/>
    <s v="Gestión del proceso (seguimientos, evaluaciones y reuniones de articulación)"/>
    <s v="No se adelantaron acciones asociadas a este riesgo"/>
    <s v="No se adelantaron acciones asociadas a este riesgo"/>
    <s v="No se adelantaron acciones asociadas a este riesgo"/>
    <s v="Se realiza seguimiento al PTI  y sus proyectos evidenciando un  avance del 68 %. Descrito en el documento PLAN DE TI-PTI 2018-2022 Rejecutivo V2.0"/>
    <x v="0"/>
    <x v="0"/>
    <s v="El proceso ha realizado actividades relacionadas al cumplimiento de la acción propuesta"/>
  </r>
  <r>
    <m/>
    <m/>
    <m/>
    <m/>
    <m/>
    <m/>
    <m/>
    <m/>
    <m/>
    <m/>
    <m/>
    <m/>
    <s v="Mitigación"/>
    <s v="No existe control actual"/>
    <n v="0"/>
    <n v="0"/>
    <s v="0"/>
    <m/>
    <m/>
    <m/>
    <m/>
    <m/>
    <m/>
    <m/>
    <m/>
    <m/>
    <m/>
    <m/>
    <m/>
    <m/>
    <m/>
    <m/>
    <x v="13"/>
    <n v="46"/>
    <s v="Gestión"/>
    <x v="2"/>
    <m/>
    <m/>
    <m/>
    <m/>
    <m/>
    <x v="3"/>
    <x v="1"/>
    <m/>
  </r>
  <r>
    <n v="47"/>
    <s v="Gobierno y gestión de las tecnologías"/>
    <s v="Definir y gestionar la arquitectura y estrategia de Tecnologías de la Información, TI, de la Jurisdicción Especial para la Paz (JEP), orientada a la administración de los datos, los sistemas de información, la infraestructura de TI y la seguridad de la información de la entidad; con el fin de facilitar el logro de los objetivos institucionales a través de la tecnología."/>
    <s v="Director (a) de Tecnologías de la Información"/>
    <s v="Gestión"/>
    <s v="Falta de difusión y apropiación de los lineamientos y riesgos contenidos en la política de seguridad de la información _x000a_"/>
    <s v="Inadecuada estrategia de implementación, difusión y apropiación del sistema de Gestión Seguridad y Privacidad de la Información -SGSPI en la entidad."/>
    <s v="1. Afectación en la operación de la entidad_x000a_2. Afectación en el servicio a los usuarios de la entidad_x000a_3. Afectación en la credibilidad de la organización_x000a_4. Vulnerabilidad en la información de la JEP"/>
    <n v="2"/>
    <n v="4"/>
    <s v="Alto"/>
    <s v="Reducir"/>
    <s v="Prevención"/>
    <s v="*Consultores expertos en Seguridad de la Información (Password)_x000a_*Divulgación y sensibilización del SGSPI y   herramientas tecnológicas de seguridad informática que lo soporten."/>
    <n v="75"/>
    <n v="75"/>
    <s v="1"/>
    <n v="1"/>
    <n v="4"/>
    <s v="Alto"/>
    <s v="Reducir"/>
    <s v="Aprobar e implementar la gestión de riesgos de seguridad de la información"/>
    <d v="2020-01-02T00:00:00"/>
    <d v="2020-12-31T00:00:00"/>
    <s v="Plan de divulgación y sensibilización del  SGSPI"/>
    <s v="Trimestral"/>
    <s v="Director (a) de TI"/>
    <s v="Gobierno y gestión de las tecnologías"/>
    <s v="Dirección de TI"/>
    <s v="Dirección de TI"/>
    <s v="Dirección de TI"/>
    <s v="Gestión - Estratégico"/>
    <x v="13"/>
    <n v="47"/>
    <s v="Gestión"/>
    <x v="3"/>
    <s v="Gestión del proceso (seguimientos, evaluaciones y reuniones de articulación)"/>
    <s v="Se elaboró el Plan de capacitación que incluye el curso y certificación de la norma ISO 27001. Como se evidencia en el documento JEP - Plan Sensibilización y Divulgación."/>
    <s v="Se realizó la solicitud de capacitación en la norma ISO 27001 a través del documento JEP-FR-03-04_Recolección_Necesidades_capacitación-ISO27001_x000a_Se ejecutó la capacitación como se evidencia en el documento 20200214_Listas_Asistencias_ISO27001"/>
    <s v="Se ejecuto el plan de Sensibilización y Capacitación"/>
    <s v="Se ejecuto el plan de Sensibilización y Capacitación"/>
    <x v="2"/>
    <x v="0"/>
    <s v="Se recomienda al proceso:_x000a_1.En la redacción de los monitoreos, relacionar de forma específica la evidencia que reposa en el one drive. _x000a_2. Enumerar las evidencias con el fin de facilitar el seguimiento._x000a_3. Cargar todas las evidencias que den cuenta den cumplimiento de la actividad _x000a_4. Dar claridad frente a las evidencias del monitoreo del mes de febrero referente a &quot;Se realizó la solicitud de capacitación en la norma ISO 27001 a través del documento JEP-FR-03-04_Recolección_Necesidades_capacitación-ISO27001_x000a_Se ejecutó la capacitación como se evidencia en el documento 20200214_Listas_Asistencias_ISO27001&quot;"/>
  </r>
  <r>
    <m/>
    <m/>
    <m/>
    <m/>
    <m/>
    <m/>
    <m/>
    <m/>
    <m/>
    <m/>
    <m/>
    <m/>
    <m/>
    <m/>
    <m/>
    <m/>
    <m/>
    <m/>
    <m/>
    <m/>
    <m/>
    <s v="Realizar campañas permanentes de divulgación y  sensibilización a los servidores de la JEP sobre la política del SGSP"/>
    <d v="2020-01-02T00:00:00"/>
    <d v="2020-12-31T00:00:00"/>
    <s v="Registros de asistencia"/>
    <s v="Trimestral"/>
    <s v="Director (a) de TI"/>
    <s v="*Gobierno y gestión de las tecnologías_x000a_*Gestión de comunicaciones"/>
    <s v="Dirección de TI"/>
    <s v="Dirección de TI"/>
    <s v="Dirección de TI"/>
    <m/>
    <x v="13"/>
    <n v="47"/>
    <s v="Gestión"/>
    <x v="3"/>
    <s v="Capacitaciones, sensibilizaciones, talleres, socializaciones o divulgación de información"/>
    <s v="Se elaboró el Plan de capacitación que incluye el curso y certificación de la norma ISO 27001. Como se evidencia en el documento JEP - Plan Sensibilización y Divulgación."/>
    <s v="_x000a_Se ejecuto el plan de capacitación como se evidencia en los documentos JEP - Informe de Sensibilización y Capacitación_x000a_Anexos del informe"/>
    <s v="Se ejecuto el plan de Sensibilización y Capacitación"/>
    <s v="Se ejecuto el plan de Sensibilización y Capacitación"/>
    <x v="0"/>
    <x v="0"/>
    <s v="Se recomienda al proceso:_x000a_1.En la redacción de los monitoreos, relacionar de forma específica la evidencia que reposa en el one drive. _x000a_2. Enumerar las evidencias con el fin de facilitar el seguimiento."/>
  </r>
  <r>
    <m/>
    <m/>
    <m/>
    <m/>
    <m/>
    <m/>
    <m/>
    <m/>
    <m/>
    <m/>
    <m/>
    <m/>
    <s v="Mitigación"/>
    <s v="No existe control actual"/>
    <n v="0"/>
    <n v="0"/>
    <s v="0"/>
    <m/>
    <m/>
    <m/>
    <m/>
    <s v="Implementar herramientas de seguridad de la información"/>
    <d v="2020-01-02T00:00:00"/>
    <d v="2020-12-31T00:00:00"/>
    <s v="Herramientas de seguridad informáticas implementadas"/>
    <s v="Trimestral"/>
    <s v="Director (a) de TI"/>
    <s v="* Gobierno y gestión de las tecnologías_x000a_* Gestión contractual"/>
    <s v="Dirección de TI"/>
    <s v="Dirección de TI"/>
    <s v="Dirección de TI"/>
    <m/>
    <x v="13"/>
    <n v="47"/>
    <s v="Gestión"/>
    <x v="3"/>
    <s v="Herramientas tecnológicas"/>
    <s v="Se adquiríó la herramienta identity governance and administration (IGA) para lagestión de la seguridad y gobierno de los perfiles de la JEP. Como se evidencia en el cronograma del proyecto: Cronograma JEP-423-2019"/>
    <s v="Levantamiento de información"/>
    <s v="Se identificaron los sistemas a gestionar. Como se evidencia en el cronograma del proyecto: Cronograma JEP-423-2019"/>
    <s v="Se realizaron las reuniones con Talento Humano y Jirídica para identificaciónde las novedades y necesidades a gestionar por la herramienta IGA. Como se evidencia en el cronograma del proyecto: Cronograma JEP-423-2019"/>
    <x v="0"/>
    <x v="0"/>
    <s v="Se recomienda al proceso:_x000a_1.En la redacción de los monitoreos, relacionar de forma específica la evidencia que reposa en el one drive. _x000a_2.Enumerar las evidencias con el fin de facilitar el seguimiento._x000a_3.Cargar evidencias específicas de indiquen la implementación de las acciones, el cronograma obedece a acciones de planificación de la acción."/>
  </r>
  <r>
    <n v="48"/>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Debilidades en la identificación y descripción de las necesidades de contratación que requieren las diferentes dependencias de la entidad "/>
    <s v="Debilidades en las áreas para precisar las necesidades de contratación"/>
    <s v="1. No inclusión de las necesidades de contratación  en el PAA y por tanto no se puedan suplir en la vigencia. _x000a_2. Inexistencia de recursos necesarios para respaldar presupuestalmente las necesidades de contratación."/>
    <n v="3"/>
    <n v="4"/>
    <s v="Extremo"/>
    <s v="Reducir"/>
    <s v="Prevención"/>
    <s v="Manual de contratación - adopción de las guías de Colombia compra eficiente"/>
    <n v="85"/>
    <n v="85"/>
    <s v="2"/>
    <n v="1"/>
    <n v="4"/>
    <s v="Alto"/>
    <s v="Reducir"/>
    <s v="Elaborar del Plan Anual de Adquisiciones "/>
    <d v="2020-01-02T00:00:00"/>
    <d v="2020-12-31T00:00:00"/>
    <s v="Plan Anual de Adquisiciones "/>
    <s v="Trimestral"/>
    <s v="Subdirector (a) de Recursos Físicos e Infraestructura "/>
    <s v="*Gestión contractual._x000a_*Administración de bienes y servicios._x000a_*Procesos que requieren contratar."/>
    <s v="Subdirección de contratación"/>
    <s v="Comité de Contratación."/>
    <s v="Subdirección de contratación"/>
    <s v="Gestión - Estratégico"/>
    <x v="14"/>
    <n v="48"/>
    <s v="Gestión"/>
    <x v="3"/>
    <s v="Gestión del proceso (seguimientos, evaluaciones y reuniones de articulación)"/>
    <s v="El Plan Anual de Adquisiciones fue aprobado el 31 de enero de 2020 y cargado en dicha fecha a la página web del SECOP por parte de la Subdirección de Recursos Fisicos e infraestructura, el cual se puede consultar en el link https://community.secop.gov.co/Public/App/AnnualPurchasingPlanEditPublic/View?id=67308"/>
    <s v="Mes a mes se ha dado gestión a las solicitudes de actualización conforme el procedimiento de Plan Anual de adquisiciones"/>
    <s v="Mes a mes se ha dado gestión a las solicitudes de actualización conforme el procedimiento de Plan Anual de adquisiciones"/>
    <s v="Mes a mes se ha dado gestión a las solicitudes de actualización conforme el procedimiento de Plan Anual de adquisiciones"/>
    <x v="0"/>
    <x v="3"/>
    <s v="El proceso ha realizado las actividades necesarias para el cumplimiento de la acción propuesta"/>
  </r>
  <r>
    <m/>
    <m/>
    <m/>
    <m/>
    <m/>
    <m/>
    <s v="Debilidades en el acompañamiento a las áreas para garantizar una adecuada identificación de necesidades."/>
    <m/>
    <m/>
    <m/>
    <m/>
    <m/>
    <s v="Prevención"/>
    <s v="POA, Manual de Contratación "/>
    <n v="85"/>
    <m/>
    <m/>
    <m/>
    <m/>
    <m/>
    <m/>
    <s v="Ajustar el procedimiento del Plan Anual de Adquisiciones"/>
    <d v="2020-01-02T00:00:00"/>
    <d v="2020-06-30T00:00:00"/>
    <s v="Procedimiento ajustado "/>
    <s v="Semestral"/>
    <s v="Subdirector (a) de Recursos Físicos e Infraestructura "/>
    <s v="*Administración de bienes y servicios_x000a_*Gestión de Calidad "/>
    <s v="Subdirección de contratación y Subdirección de Recursos Físicos e Infraestructura "/>
    <s v="Líder del proceso y  Gestión de Calidad "/>
    <s v="Subdirección de Recursos Físicos e Infraestructura "/>
    <m/>
    <x v="14"/>
    <n v="48"/>
    <s v="Gestión"/>
    <x v="3"/>
    <s v="Elaboración, modificación o aprobación de documentación (procesos, procedimientos, guías o manuales)"/>
    <m/>
    <m/>
    <s v="Con ocasión a la actualización al Procedimiento del Plan de Adquisiciones realizado por la Subdirección de Recursos Físicos, el 30 de  marzo de 2020 el Subdirector de Contratación remite a la Subdirección de Fortalecimiento la actulización de la caracterización del proceso de Gestión Contractual en lo que se refiere a la responsabilidad del Plan Anual de Adquisiciones y a la normatividad del proceso de gestión de contratación. "/>
    <s v="El 23 de abril se remite la version final de la caracterizacion con el formato para publicacion. _x000a_El 27 de abril de 2020 la Subdirección de Fortalecimiento Institucional aprobó la inclusión del procedimiento del Plan Anual de Adquisiciones en cabeza de la Subdirección de Recursos Físicos e Infraestructura, visible en intranet en proceso de Gestión de Administración de Bienes y Servicios. _x000a_El 30 de abril se remite solicitud de eliminación del procedimiento del Plan Anual de Adquisiciones de la caracterización del proceso de gestión contractual. "/>
    <x v="0"/>
    <x v="3"/>
    <s v="El proceso ha realizado las actividades necesarias para el cumplimiento de la acción propuesta"/>
  </r>
  <r>
    <m/>
    <m/>
    <m/>
    <m/>
    <m/>
    <m/>
    <m/>
    <m/>
    <m/>
    <m/>
    <m/>
    <m/>
    <s v="Mitigación"/>
    <s v="No existe control actual"/>
    <n v="0"/>
    <n v="0"/>
    <s v="0"/>
    <m/>
    <m/>
    <m/>
    <m/>
    <m/>
    <m/>
    <m/>
    <m/>
    <m/>
    <m/>
    <m/>
    <m/>
    <m/>
    <m/>
    <m/>
    <x v="14"/>
    <n v="48"/>
    <s v="Gestión"/>
    <x v="3"/>
    <m/>
    <m/>
    <m/>
    <m/>
    <m/>
    <x v="3"/>
    <x v="1"/>
    <m/>
  </r>
  <r>
    <n v="49"/>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Debilidades en la estructuración del proceso de contratación."/>
    <s v="Falta de conocimiento idóneo de los servidores que estructuran los procesos de contratación en las diferentes áreas"/>
    <s v="1. Revocatoria del proceso contractual_x000a_2. Declaración fallida del proceso contractual_x000a_3. Adjudicación del proceso a un proponente que no este en capacidad de ejecutar el contrato_x000a_4. Deficiente claridad de las condiciones de ejecución del contrato"/>
    <n v="3"/>
    <n v="4"/>
    <s v="Extremo"/>
    <s v="Reducir"/>
    <s v="Prevención"/>
    <s v="Guías de Colombia Compra Eficiente "/>
    <n v="85"/>
    <n v="85"/>
    <s v="2"/>
    <n v="1"/>
    <n v="4"/>
    <s v="Alto"/>
    <s v="Reducir"/>
    <s v="Capacitar a los funcionarios intervinientes."/>
    <d v="2020-01-02T00:00:00"/>
    <d v="2020-12-31T00:00:00"/>
    <s v="Listas de asistencia"/>
    <s v="Semestral"/>
    <s v="Subdirector (a) de Contratación"/>
    <s v="*Gestión contractual_x000a_*Gestión de Conocimiento. "/>
    <s v="Subdirección de contratación"/>
    <s v="Subdirección de Fortalecimiento"/>
    <s v="Subdirección de contratación"/>
    <s v="Gestión - Estratégico"/>
    <x v="14"/>
    <n v="49"/>
    <s v="Gestión"/>
    <x v="3"/>
    <s v="Capacitaciones, sensibilizaciones, talleres, socializaciones o divulgación de información"/>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en el riesgo 50. (aplica mismos soportes del riesgo 50)"/>
    <x v="1"/>
    <x v="0"/>
    <s v="Se recomienda al proceso realizar las actividades y estrategias necesarias para evidenciar el cumplimiento de las actividades propuestas en próximo seguimiento"/>
  </r>
  <r>
    <m/>
    <m/>
    <m/>
    <m/>
    <m/>
    <m/>
    <s v="Ausencia de lineamientos para la adecuada estructuración del proceso de contratación"/>
    <m/>
    <m/>
    <m/>
    <m/>
    <m/>
    <s v="Prevención"/>
    <s v="Modelos de documentos justificativos de la contratación "/>
    <n v="85"/>
    <m/>
    <m/>
    <m/>
    <m/>
    <m/>
    <m/>
    <m/>
    <m/>
    <m/>
    <m/>
    <m/>
    <m/>
    <m/>
    <m/>
    <m/>
    <m/>
    <m/>
    <x v="14"/>
    <n v="49"/>
    <s v="Gestión"/>
    <x v="3"/>
    <m/>
    <m/>
    <m/>
    <m/>
    <m/>
    <x v="3"/>
    <x v="1"/>
    <m/>
  </r>
  <r>
    <m/>
    <m/>
    <m/>
    <m/>
    <m/>
    <m/>
    <m/>
    <m/>
    <m/>
    <m/>
    <m/>
    <m/>
    <s v="Mitigación"/>
    <s v="No existe control actual"/>
    <n v="0"/>
    <n v="0"/>
    <s v="0"/>
    <m/>
    <m/>
    <m/>
    <m/>
    <m/>
    <m/>
    <m/>
    <m/>
    <m/>
    <m/>
    <m/>
    <m/>
    <m/>
    <m/>
    <m/>
    <x v="14"/>
    <n v="49"/>
    <s v="Gestión"/>
    <x v="3"/>
    <m/>
    <m/>
    <m/>
    <m/>
    <m/>
    <x v="3"/>
    <x v="1"/>
    <m/>
  </r>
  <r>
    <n v="50"/>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Inobservancia de los términos y formalidades del manual de contratación."/>
    <s v="Falta de conocimiento en las diferentes áreas sobre el manual de contratación "/>
    <s v="1. Revocatoria del proceso contractual_x000a_2. Declaración fallida del proceso contractual_x000a_3. Adjudicación del proceso a un proponente que no este en capacidad de ejecutar el contrato"/>
    <n v="3"/>
    <n v="4"/>
    <s v="Extremo"/>
    <s v="Reducir"/>
    <s v="Prevención"/>
    <s v="Verificación de los procesos y procedimientos de acuerdo a las modalidades de selección "/>
    <n v="85"/>
    <n v="85"/>
    <s v="2"/>
    <n v="1"/>
    <n v="4"/>
    <s v="Alto"/>
    <s v="Reducir"/>
    <s v="Capacitar a los funcionarios intervinientes."/>
    <d v="2020-01-02T00:00:00"/>
    <d v="2020-12-31T00:00:00"/>
    <s v="Listas de asistencia"/>
    <s v="Semestral"/>
    <s v="Subdirector (a) de Contratación"/>
    <s v="Gestión contractual_x000a_Gestión de Conocimiento. _x000a_*Procesos que requieren contratar"/>
    <s v="Subdirección de contratación"/>
    <s v="Subdirección de Fortalecimiento"/>
    <s v="Subdirección de contratación"/>
    <s v="Gestión - Estratégico"/>
    <x v="14"/>
    <n v="50"/>
    <s v="Gestión"/>
    <x v="3"/>
    <s v="Capacitaciones, sensibilizaciones, talleres, socializaciones o divulgación de información"/>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abajo."/>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abajo."/>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abajo."/>
    <s v="Como labor previa al inicio de las capacitaciones se ha trabajado en la elaboración y actulización de procedimientos y formatos con la Subdirección de Fortalecimiento con el fin de que los mismos hagan parte del material de dichas capacitaciones, conforme las actividades descritas abajo."/>
    <x v="1"/>
    <x v="0"/>
    <s v="Se recomienda al proceso realizar las actividades y estrategias necesarias para evidenciar el cumplimiento de las actividades propuestas en próximo seguimiento"/>
  </r>
  <r>
    <m/>
    <m/>
    <m/>
    <m/>
    <m/>
    <m/>
    <s v="Ausencia de lineamientos para garantizar una mayor comprensión sobre el manual de contratación. "/>
    <m/>
    <m/>
    <m/>
    <m/>
    <m/>
    <s v="Prevención"/>
    <s v="Guías de Colombia Compra Eficiente "/>
    <n v="85"/>
    <m/>
    <m/>
    <m/>
    <m/>
    <m/>
    <m/>
    <s v="Ajustar los procedimientos de acuerdo con el Manual de Contratación adoptado por resolución 039 de 2019"/>
    <d v="2020-01-02T00:00:00"/>
    <d v="2020-06-30T00:00:00"/>
    <s v="Procedimientos ajustados "/>
    <s v="Trimestral"/>
    <s v="Subdirector (a) de Contratación"/>
    <s v="Gestión contractual._x000a_Administración de gestión de calidad. "/>
    <s v="Subdirección de contratación"/>
    <s v="Subdirección de Fortalecimiento"/>
    <s v="Subdirección de contratación"/>
    <m/>
    <x v="14"/>
    <n v="50"/>
    <s v="Gestión"/>
    <x v="3"/>
    <s v="Elaboración, modificación o aprobación de documentación (procesos, procedimientos, guías o manuales)"/>
    <s v="El 2 y el 23 de enero de 2020, la Subdirección de Fortalecimiento solicita se remita la version definitiva de los procedimientos del Proceso de Gestión de Contratación remitidos el 24 de diciembre de 2019. _x000a__x000a_El 28 de enero de 2020, la Subdirección de Fortalecimiento solicita se informe que formatos continuan vigentes segun el nuevo manual y los procedimientos remitidos. "/>
    <s v="Entre el 3 y el 5 de febrero de 2020, la Subdirección de Contratación realiza los ajustes solicitados y los remite a la Subdirección de Fortalecimiento. _x000a__x000a_El 5 de febrero se remiten los borradores de los formatos actualizados según el nuevo manual de contratación y los nuevos procedimientos a adoptar. _x000a__x000a_El 10 de febrero de 2020 se aclaran modelos de formatos que continúan vigentes._x000a__x000a_El 12 de febrero de 2020 la Subdirección de Fortalecimiento informa de los procesos y formatos que se encontraban aprobados y los que aun requerían algún tipo de aclaración. _x000a__x000a_El 14 de febrero de 2020 la Subdirección de Contratación remite a la Subdirección de Fortalecimiento los formatos de listas de chequeo segun el Manual de Contratación adpotado en Acuerdo 039 de 2019."/>
    <s v="El 19 de marzo de 2020 la Subdirección de Fortalecimiento brinda aclaración frente a los procedimientos y formatos que estan listos para aprobarse y publicar y de los que aún se requiere alguna aclaración o ajuste._x000a_El 20 de marzo de 2020 se da respuesta a la anterior comunicación atendiendo punto a punto las observaciones finales._x000a__x000a_El 24 de marzo de 2020 la Subdirección de Fortalecimiento informa de la aprobación y publicación de los procedimientos: “ Invitación Cerrada &quot;,  &quot;Invitación Pública inferior a 45 SMMLV &quot;, &quot;Invitación Pública inferior a 450 SMMLV &quot;, &quot;Invitación Pública superior 450 SMMLV &quot;, &quot;Subasta a la baja &quot; , &quot;Incumplimiento en la ejecución de los contratos &quot;, &quot;Balance final y cierre de la contratación &quot; y elaboración de  dos formatos &quot;Lista de Chequeo Contratos o Convenios que no requieren pluralidad de ofertas&quot; y &quot;Lista de Chequeo prestación de servicios profesionales y de apoyo a la gestión&quot;.   "/>
    <s v="El 23 de abril de 2020 se remite la versión final de la caracterización con el formato para publicación. _x000a__x000a_El 23 de abril de 2020 se remite ajuste a las listas de chequeo de procesos de selección públicos. _x000a__x000a_El 30 de abril se remite solicitud de eliminación del procedimiento del Plan Anual de Adquisiciones de la caracterización del proceso de gestión contractual. "/>
    <x v="0"/>
    <x v="0"/>
    <s v="El proceso ha realizado actividades relacionadas al cumplimiento de la acción propuesta y se espera dar cumplimiento en próximo seguimiento"/>
  </r>
  <r>
    <m/>
    <m/>
    <m/>
    <m/>
    <m/>
    <m/>
    <m/>
    <m/>
    <m/>
    <m/>
    <m/>
    <m/>
    <s v="Mitigación"/>
    <s v="No existe control actual"/>
    <n v="0"/>
    <n v="0"/>
    <s v="0"/>
    <m/>
    <m/>
    <m/>
    <m/>
    <m/>
    <m/>
    <m/>
    <m/>
    <m/>
    <m/>
    <m/>
    <m/>
    <m/>
    <m/>
    <m/>
    <x v="14"/>
    <n v="50"/>
    <s v="Gestión"/>
    <x v="3"/>
    <m/>
    <m/>
    <m/>
    <m/>
    <m/>
    <x v="3"/>
    <x v="1"/>
    <m/>
  </r>
  <r>
    <n v="51"/>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Posibles fallas en la adecuada evaluación  de las propuestas"/>
    <s v="Falta de conocimiento suficiente de las personas que intervienen en la evaluación de las propuestas del proceso contractual.  "/>
    <s v="1. Revocatoria del proceso contractual_x000a_2. Declaración fallida  del proceso contractual_x000a_3. Adjudicación del proceso a un proponente que no este en capacidad de ejecutar el contrato"/>
    <n v="3"/>
    <n v="4"/>
    <s v="Extremo"/>
    <s v="Reducir"/>
    <s v="Prevención"/>
    <s v="Manual de Contratación "/>
    <n v="85"/>
    <n v="85"/>
    <s v="2"/>
    <n v="1"/>
    <n v="4"/>
    <s v="Alto"/>
    <s v="Reducir"/>
    <s v="Capacitar a los funcionarios intervinientes a través de talleres."/>
    <d v="2020-01-02T00:00:00"/>
    <d v="2020-12-31T00:00:00"/>
    <s v="Listas de asistencia"/>
    <s v="Semestral"/>
    <s v="Subdirector (a) de Contratación"/>
    <s v="*Gestión contractual_x000a_*Gestión de Conocimiento. "/>
    <s v="Subdirección de contratación"/>
    <s v="Subdirección de Fortalecimiento"/>
    <s v="Subdirección de contratación"/>
    <s v="Gestión - Estratégico"/>
    <x v="14"/>
    <n v="51"/>
    <s v="Gestión"/>
    <x v="3"/>
    <s v="Capacitaciones, sensibilizaciones, talleres, socializaciones o divulgación de información"/>
    <s v="Como labor previa al inicio de las capacitaciones se ha trabajado en la elaboración y actualización de procedimientos y formatos con la Subdirección de Fortalecimiento a efectos que los mismos hagan parte del material de dic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a efectos que los mismos hagan parte del material de di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a efectos que los mismos hagan parte del material de dichas capacitaciones, conforme las actividades descritas en el riesgo 50. (aplica mismos soportes del riesgo 50)"/>
    <s v="Como labor previa al inicio de las capacitaciones se ha trabajado en la elaboración y actulización de procedimientos y formatos con la Subdirección de Fortalecimiento a efectos que los mismos hagan parte del material de dichas capacitaciones, conforme las actividades descritas en el riesgo 50. (aplica mismos soportes del riesgo 50)"/>
    <x v="1"/>
    <x v="0"/>
    <s v="Se recomienda al proceso realizar las actividades y estrategias necesarias para evidenciar el cumplimiento de las actividades propuestas en próximo seguimiento"/>
  </r>
  <r>
    <m/>
    <m/>
    <m/>
    <m/>
    <m/>
    <m/>
    <s v="Ausencia de lineamientos y protocolos que fortalezcan la evaluación de las propuestas dentro del proceso contractual. "/>
    <m/>
    <m/>
    <m/>
    <m/>
    <m/>
    <s v="Prevención"/>
    <s v="Guías de Colombia Compra Eficiente "/>
    <n v="85"/>
    <m/>
    <m/>
    <m/>
    <m/>
    <m/>
    <m/>
    <m/>
    <m/>
    <m/>
    <m/>
    <m/>
    <m/>
    <m/>
    <m/>
    <m/>
    <m/>
    <m/>
    <x v="14"/>
    <n v="51"/>
    <s v="Gestión"/>
    <x v="3"/>
    <m/>
    <m/>
    <m/>
    <m/>
    <m/>
    <x v="3"/>
    <x v="1"/>
    <m/>
  </r>
  <r>
    <m/>
    <m/>
    <m/>
    <m/>
    <m/>
    <m/>
    <m/>
    <m/>
    <m/>
    <m/>
    <m/>
    <m/>
    <s v="Mitigación"/>
    <s v="No existe control actual"/>
    <n v="0"/>
    <n v="0"/>
    <s v="0"/>
    <m/>
    <m/>
    <m/>
    <m/>
    <m/>
    <m/>
    <m/>
    <m/>
    <m/>
    <m/>
    <m/>
    <m/>
    <m/>
    <m/>
    <m/>
    <x v="14"/>
    <n v="51"/>
    <s v="Gestión"/>
    <x v="3"/>
    <m/>
    <m/>
    <m/>
    <m/>
    <m/>
    <x v="3"/>
    <x v="1"/>
    <m/>
  </r>
  <r>
    <n v="52"/>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Demoras e inconvenientes en la suscripción y legalización de contratos "/>
    <s v="Demoras en trámites de aprobación y firma por el ordenador del gasto "/>
    <s v="1. Retraso en la ejecución contractual y posible afectación del cumplimiento del mismo."/>
    <n v="3"/>
    <n v="3"/>
    <s v="Alto"/>
    <s v="Reducir"/>
    <s v="Prevención"/>
    <s v="Manual de Contratación "/>
    <n v="85"/>
    <n v="85"/>
    <s v="2"/>
    <n v="1"/>
    <n v="3"/>
    <s v="Moderado"/>
    <s v="Reducir"/>
    <s v="Ajustar los procedimientos de acuerdo con el Manual de Contratación adoptado por resolución 039 de 2019"/>
    <d v="2020-01-02T00:00:00"/>
    <d v="2020-12-31T00:00:00"/>
    <s v="Procedimientos ajustados "/>
    <s v="Trimestral"/>
    <s v="Subdirector (a) de Contratación"/>
    <s v="Gestión contractual._x000a_Administración de gestión de calidad. "/>
    <s v="Subdirección de contratación"/>
    <s v="Subdirección de Fortalecimiento"/>
    <s v="Subdirección de contratación"/>
    <s v="Gestión - Estratégico"/>
    <x v="14"/>
    <n v="52"/>
    <s v="Gestión"/>
    <x v="2"/>
    <s v="Elaboración, modificación o aprobación de documentación (procesos, procedimientos, guías o manuales)"/>
    <s v="El 2 de enero de 2020 y el 23 de enero de 2020, la Subdirección de Fortalecimiento solicita se remita la versión definitiva de los procedimientos del Proceso de Gestión de Contratación remitidos el 24 de diciembre de 2019. _x000a_El 28 de enero de 2020, la Subdirección de Fortalecimiento solicita se informe que formatos continúan vigentes según el nuevo manual y los procedimientos remitidos. "/>
    <s v="Entre el 3 y el 5 de febrero de 2020, la Subdirección de Contratación realiza los ajustes solicitados y los remite a la Subdirección de Fortalecimiento. _x000a__x000a_El 5 de febrero se remiten los borradores de los formatos actualizados según el nuevo manual de contratación y los nuevos procedimientos a adoptar. _x000a__x000a_El 10 de febrero de 2020 se aclaran modelos de formatos que continuan vigentes._x000a__x000a_El 12 de febrero de 2020 la Subdirección de Fortalecimiento informa de los procesos y formatos que se encontraban aprobados y los que aún requeran algún tipo de aclaración. _x000a__x000a_El 14 de febrero de 2020 la Subdirección de Contratación remite a la Subdirección de Fortalecimiento los formatos de listas de chequeo según el Manual de Contratación adoptado en Acuerdo 039 de 2019."/>
    <s v="El 19 de marzo de 2020 la Subdirección de Fortalecimiento brinda aclaración frente a los procedimientos y formatos que estan listos para aprobarse y publicar y de los que aún se requiere alguna aclaración o ajuste._x000a_El 20 de marzo de 2020 se da respuesta a la anterior comunicación atendiendo punto a punto las observaciones finales._x000a__x000a_El 24 de marzo de 2020 la Subdirección de Fortalecimiento informa de la aprobación y publicación de los procedimientos: “ Invitación Cerrada &quot;,  &quot;Invitación Pública inferior a 45 SMMLV &quot;, &quot;Invitación Pública inferior a 450 SMMLV &quot;, &quot;Invitación Pública superior 450 SMMLV &quot;, &quot;Subasta a la baja &quot; , &quot;Incumplimiento en la ejecución de los contratos &quot;, &quot;Balance final y cierre de la contratación &quot; y elaboración de  dos formatos &quot;Lista de Chequeo Contratos o Convenios que no requieren pluralidad de ofertas&quot; y &quot;Lista de Chequeo prestación de servicios profesionales y de apoyo a la gestión&quot;.   "/>
    <s v="El 23 de abril de 2020 se remite la version final de la caracterización con el formato para publicación. _x000a__x000a_El 23 de abril de 2020 se remite ajuste a las listas de chequeo de contratos de prestación de servicios. _x000a__x000a_El 30 de abril se remite solicitud de eliminación del procedimiento del Plan Anual de Adquisiciones de la caracterización del proceso de gestión contractual. "/>
    <x v="0"/>
    <x v="0"/>
    <s v="El proceso ha realizado actividades relacionadas al cumplimiento de la acción propuesta y se espera dar cumplimiento en próximo seguimiento"/>
  </r>
  <r>
    <m/>
    <m/>
    <m/>
    <m/>
    <m/>
    <m/>
    <s v="Demoras del contratista en los trámites para firma y/o para legalización "/>
    <m/>
    <m/>
    <m/>
    <m/>
    <m/>
    <s v="Prevención"/>
    <s v="Secop II"/>
    <n v="85"/>
    <m/>
    <m/>
    <m/>
    <m/>
    <m/>
    <m/>
    <m/>
    <m/>
    <m/>
    <m/>
    <m/>
    <m/>
    <m/>
    <m/>
    <m/>
    <m/>
    <m/>
    <x v="14"/>
    <n v="52"/>
    <s v="Gestión"/>
    <x v="2"/>
    <m/>
    <m/>
    <m/>
    <m/>
    <m/>
    <x v="3"/>
    <x v="1"/>
    <m/>
  </r>
  <r>
    <m/>
    <m/>
    <m/>
    <m/>
    <m/>
    <m/>
    <m/>
    <m/>
    <m/>
    <m/>
    <m/>
    <m/>
    <s v="Mitigación"/>
    <s v="No existe control actual"/>
    <n v="0"/>
    <n v="0"/>
    <s v="0"/>
    <m/>
    <m/>
    <m/>
    <m/>
    <m/>
    <m/>
    <m/>
    <m/>
    <m/>
    <m/>
    <m/>
    <m/>
    <m/>
    <m/>
    <m/>
    <x v="14"/>
    <n v="52"/>
    <s v="Gestión"/>
    <x v="2"/>
    <m/>
    <m/>
    <m/>
    <m/>
    <m/>
    <x v="3"/>
    <x v="1"/>
    <m/>
  </r>
  <r>
    <n v="53"/>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Debilidades en el seguimiento a la ejecución de los contratos "/>
    <s v="Desconocimiento y/o falta de diligencia de los supervisores de contratos"/>
    <s v="1. Retraso en la ejecución contractual._x000a_2. Imposibilidad de ejecución adecuada y completa del objeto contractual."/>
    <n v="3"/>
    <n v="4"/>
    <s v="Extremo"/>
    <s v="Reducir"/>
    <s v="Prevención"/>
    <s v="Manual de Contratación "/>
    <n v="85"/>
    <n v="85"/>
    <s v="2"/>
    <n v="1"/>
    <n v="4"/>
    <s v="Alto"/>
    <s v="Reducir"/>
    <s v="Realizar mesas de trabajo con los supervisores"/>
    <d v="2020-01-02T00:00:00"/>
    <d v="2020-12-31T00:00:00"/>
    <s v="Listados de asistencia"/>
    <s v="Trimestral"/>
    <s v="Subdirector (a) de Contratación"/>
    <s v="*Gestión contractual_x000a_*Procesos que requieren contratar"/>
    <s v="Subdirección de contratación"/>
    <s v="Subdirección de contratación"/>
    <s v="Subdirección de contratación"/>
    <s v="Gestión - Estratégico"/>
    <x v="14"/>
    <n v="53"/>
    <s v="Gestión"/>
    <x v="3"/>
    <s v="Gestión del proceso (seguimientos, evaluaciones y reuniones de articulación)"/>
    <s v="Como labor previa al inicio de las mesas de trabajo se ha trabajado en la actulización de formatos relacionados con la Supervision junto a la Subdirección de Fortalecimiento a efectos que los mismos hagan parte del material de dichcas mesas de trabajo."/>
    <s v="El 26 de febrero de 2020 se actuliza el formato de informe de supervisión y el formato de informe de actividades de contratista. Se encuentran publicados en el subsitio de calidad de la intranet. Link: https://jepcolombia.sharepoint.com/sites/GSC/Documentos%20del%20Sistema%20de%20Calidad/Forms/AllItems.aspx?viewid=34e7bf2e%2D260a%2D4721%2Dbdec%2D924e96ba3e27%3Fcsf&amp;id=%2Fsites%2FGSC%2FDocumentos%20del%20Sistema%20de%20Calidad%2F08%20Proceso%20de%20Gesti%C3%B3n%20Contractual%2FFormatos%20guias%20instructivos%20y%20manuales "/>
    <s v="El 19 de marzo de 2020 junto a la Subdirección de Control Interno y a la Subdirección de Fortalecimiento se realiza mesa de trabajo para analizar la forma en que se va a socializar el diliegenciamiento de el seguimiento a riesgos dentro del informe de supervisión."/>
    <s v="El 2 de abril de 2020de acuerdo a los compromisos de la reunión del 129 de abril, la Subdirección de Control Interno remite modelo de diligenciamiento del apartado de riesgos de los informes de supervisión. _x000a__x000a_El 30 de abril por correo electrónico se socializa la guía de diligenciamiento de informe de actividades ejecutadas por el contratista "/>
    <x v="1"/>
    <x v="2"/>
    <s v="Se recomienda al proceso realizar las actividades y estrategias necesarias para evidenciar el cumplimiento de las actividades propuestas"/>
  </r>
  <r>
    <m/>
    <m/>
    <m/>
    <m/>
    <m/>
    <m/>
    <s v="_x000a_Incumplimiento de las obligaciones contractuales por parte del contratista "/>
    <m/>
    <m/>
    <m/>
    <m/>
    <m/>
    <s v="Prevención"/>
    <s v="Manual del Supervisión "/>
    <n v="85"/>
    <m/>
    <m/>
    <m/>
    <m/>
    <m/>
    <m/>
    <s v="Socializar del manual de contratación y supervisión"/>
    <d v="2020-01-02T00:00:00"/>
    <d v="2020-12-31T00:00:00"/>
    <s v="Evidencias de socialización del manual de contratación y supervisión"/>
    <s v="Semestral"/>
    <s v="Subdirector (a) de Contratación"/>
    <s v="*Gestión contractual_x000a_*Gestión de Conocimiento"/>
    <s v="Subdirección de contratación"/>
    <s v="Subdirección de Fortalecimiento"/>
    <s v="Subdirección de contratación"/>
    <m/>
    <x v="14"/>
    <n v="53"/>
    <s v="Gestión"/>
    <x v="3"/>
    <s v="Capacitaciones, sensibilizaciones, talleres, socializaciones o divulgación de información"/>
    <s v="Como labor previa al inicio de las mesas de trabajo se ha trabajado en la actualización de formatos relacionados con la Supervisión junto a la Subdirección de Fortalecimiento a efectos que los mismos hagan parte del material de dichas mesas de trabajo."/>
    <s v="El 26 de febrero de 2020 se actuliza el formato de informe de supervisión y el formato de informe de actividades de contratista. Se encuentran publicados en el subsitio de calidad de la intranet. Link: https://jepcolombia.sharepoint.com/sites/GSC/Documentos%20del%20Sistema%20de%20Calidad/Forms/AllItems.aspx?viewid=34e7bf2e%2D260a%2D4721%2Dbdec%2D924e96ba3e27%3Fcsf&amp;id=%2Fsites%2FGSC%2FDocumentos%20del%20Sistema%20de%20Calidad%2F08%20Proceso%20de%20Gesti%C3%B3n%20Contractual%2FFormatos%20guias%20instructivos%20y%20manuales "/>
    <s v="El 19 de marzo de 2020 junto a la Subdirección de Control Interno y a la Subdirección de Fortalecimiento se realiza mesa de trabajo para analizar la forma en que se va a socializar el diligenciamiento del seguimiento a riesgos dentro del informe de supervisión."/>
    <s v="El 2 de abril de 2020 de acuerdo a los compromisos de la reunión del 19 de marzo, la Subdirección de Control Interno remite modelo de diligenciamiento del apartado de riesgos de los informes de supervisión. _x000a__x000a_El 30 de abril por correo electrónico se socializa la guía de diligenciamiento de informe de actividades ejecutadas por el contratista "/>
    <x v="1"/>
    <x v="0"/>
    <s v="Se recomienda al proceso realizar las actividades y estrategias necesarias para evidenciar el cumplimiento de las actividades propuestas en próximo seguimiento"/>
  </r>
  <r>
    <m/>
    <m/>
    <m/>
    <m/>
    <m/>
    <m/>
    <m/>
    <m/>
    <m/>
    <m/>
    <m/>
    <m/>
    <s v="Mitigación"/>
    <s v="No existe control actual"/>
    <n v="0"/>
    <n v="0"/>
    <s v="0"/>
    <m/>
    <m/>
    <m/>
    <m/>
    <m/>
    <m/>
    <m/>
    <m/>
    <m/>
    <m/>
    <m/>
    <m/>
    <m/>
    <m/>
    <m/>
    <x v="14"/>
    <n v="53"/>
    <s v="Gestión"/>
    <x v="3"/>
    <m/>
    <m/>
    <m/>
    <m/>
    <m/>
    <x v="3"/>
    <x v="1"/>
    <m/>
  </r>
  <r>
    <n v="54"/>
    <s v="Gestión contractual"/>
    <s v="Adquirir bienes, obras y servicios que se requieren para el correcto funcionamiento de la Entidad y el desarrollo de sus proyectos, con criterios de oportunidad y transparencia, haciendo uso eficiente de los recursos."/>
    <s v="Subdirector (a) de Contratación"/>
    <s v="Gestión"/>
    <s v="Falta de oportunidad en la liquidación o balance final y cierre de los contratos "/>
    <s v="Desconocimiento y/o falta de diligencia del supervisor y/u ordenador del gasto."/>
    <s v="1. Detrimento patrimonial. _x000a_2. Pérdida de competencia para liquidar o realizar el balance final y cierre en sede administrativa. _x000a_3. Incertidumbre del estado del contrato._x000a_4. Falta de paz y salvo por las partes."/>
    <n v="3"/>
    <n v="4"/>
    <s v="Extremo"/>
    <s v="Reducir"/>
    <s v="Prevención"/>
    <s v="Manual de Contratación "/>
    <n v="85"/>
    <n v="85"/>
    <s v="2"/>
    <n v="1"/>
    <n v="4"/>
    <s v="Alto"/>
    <s v="Reducir"/>
    <s v="Realizar seguimiento a los contratos en ejecución con el fin de generar alertas para la oportuna liquidación"/>
    <d v="2020-01-02T00:00:00"/>
    <d v="2020-12-31T00:00:00"/>
    <s v="Alertas a los supervisores de contratación"/>
    <s v="Mensual"/>
    <s v="Subdirector (a) de Contratación"/>
    <s v="Gestión contractual"/>
    <s v="Subdirección de contratación"/>
    <s v="Subdirección de contratación"/>
    <s v="Subdirección de contratación"/>
    <s v="Gestión - Estratégico"/>
    <x v="14"/>
    <n v="54"/>
    <s v="Gestión"/>
    <x v="3"/>
    <s v="Gestión del proceso (seguimientos, evaluaciones y reuniones de articulación)"/>
    <m/>
    <s v="Se ha implementado la acción con la remisión de correo electrónico a los ordenadores del gasto y supervisores de los contratos, en los cuales se adjunta base de datos de los contratos que están pendientes de liquidación; de fecha 14/02/2020."/>
    <s v="Se ha implementado la acción con la remisión de correo electrónico a los ordenadores del gasto y supervisores de los contratos, en los cuales se adjunta base de datos de los contratos que están pendientes de liquidación; de fecha 18/03/2020."/>
    <s v="Se ha implementado la acción con la remisión de correo electrónico a los ordenadores del gasto y supervisores de los contratos, en los cuales se adjunta base de datos de los contratos que están pendientes de liquidación de fecha 16/04/2020. _x000a__x000a_Adicionalmente se ha implementado la acción con la remisión de correo electrónico de fecha 16/04/2020 en el cual se adjuntó oficio cuyo asunto es: &quot;LINEAMIENTOS – LIQUIDACIÓN O BALANCE FINAL Y CIERRE DE  LA CONTRATACIÓN&quot;; conforme a lo anterior, se da cumplimiento a la actividad establecida.   "/>
    <x v="0"/>
    <x v="0"/>
    <s v="El proceso se encuentra cumpliendo las actividades relacionadas al cumplimiento de la acción propuesta, con excepción del mes de enero"/>
  </r>
  <r>
    <m/>
    <m/>
    <m/>
    <m/>
    <m/>
    <m/>
    <m/>
    <m/>
    <m/>
    <m/>
    <m/>
    <m/>
    <s v="Mitigación"/>
    <s v="No existe control actual"/>
    <n v="0"/>
    <n v="0"/>
    <s v="0"/>
    <m/>
    <m/>
    <m/>
    <m/>
    <m/>
    <m/>
    <m/>
    <m/>
    <m/>
    <m/>
    <m/>
    <m/>
    <m/>
    <m/>
    <m/>
    <x v="14"/>
    <n v="54"/>
    <s v="Gestión"/>
    <x v="3"/>
    <m/>
    <m/>
    <m/>
    <m/>
    <m/>
    <x v="3"/>
    <x v="1"/>
    <m/>
  </r>
  <r>
    <n v="55"/>
    <s v="Gestión documental"/>
    <s v="Administrar la documentación generada o recibida por la entidad, desde su origen hasta su disposición final según las directrices dadas en la materia, asegurándose el trámite correspondiente a la misma y su respectivo archivo; garantizando la preservación, conservación, consulta y custodia de la memoria judicial de la Jurisdicción Especial para la Paz (JEP) en el marco de la justicia transicional y la Gestión del conocimiento."/>
    <s v="Subdirector (a) de Gestión Documental"/>
    <s v="Gestión"/>
    <s v="Demoras o errada asignación de la  correspondencia interna"/>
    <s v="Aplicación inadecuada de la ley general de archivo"/>
    <s v="1. Sanciones disciplinarias, penales y fiscales_x000a_2. Impacto reputacional_x000a_3. Pérdida de memoria e información_x000a_4. Reprocesos _x000a_5. Pérdidas económicas"/>
    <n v="3"/>
    <n v="3"/>
    <s v="Alto"/>
    <s v="Reducir"/>
    <s v="Prevención"/>
    <s v="Implementación del procedimiento para la recepción y envío de correspondencia "/>
    <n v="75"/>
    <n v="45"/>
    <s v="0"/>
    <n v="3"/>
    <n v="3"/>
    <s v="Alto"/>
    <s v="Reducir"/>
    <s v="Controlar el manejo del sistema de gestión documental en cuanto al registro, radicación, direccionamiento y archivo de manera sistemática las comunicaciones oficiales que ingresan"/>
    <d v="2020-01-02T00:00:00"/>
    <d v="2020-12-31T00:00:00"/>
    <s v="Informe"/>
    <s v="Trimestral"/>
    <s v="Jefe del Departamento de Gestión Documental"/>
    <s v="Gestión documental"/>
    <s v="Departamento de Gestión Documental"/>
    <s v="Dirección Administrativa y Financiera"/>
    <s v="Departamento de Gestión Documental"/>
    <s v="Gestión - Operativo"/>
    <x v="15"/>
    <n v="55"/>
    <s v="Gestión"/>
    <x v="3"/>
    <s v="Gestión del proceso (seguimientos, evaluaciones y reuniones de articulación)"/>
    <s v="Se realiza reporte mensual de las comunicaciones oficiales internas tramitadas en el aplicativo ORFEO, esto con el fin de validar el estado del trámite y el archivo en el expediente de cada una de las áreas._x000a__x000a_- Reporte del 1 al 31 de enero de 2020"/>
    <s v="Se realiza reporte mensual de las comunicaciones oficiales internas tramitadas en el aplicativo ORFEO, esto con el fin de validar el estado del trámite y el archivo en el expediente de cada una de las áreas._x000a__x000a_- Reporte del 1 al 29 de febrero de 2020"/>
    <s v="Se realiza reporte mensual de las comunicaciones oficiales internas tramitadas en el aplicativo ORFEO, esto con el fin de validar el estado del trámite y el archivo en el expediente de cada una de las áreas._x000a__x000a_- Reporte del 1 al 31 de marzo de 2020"/>
    <m/>
    <x v="2"/>
    <x v="0"/>
    <s v="La acción refiere a controlar de manera sistemática la correspondencia interna, sin embargo en el monitoreo solo se evidencia la generación de un reporte. Este reporte puede ser base para el entregable que es un informe trimestral"/>
  </r>
  <r>
    <m/>
    <m/>
    <m/>
    <m/>
    <m/>
    <m/>
    <s v="Ausencia de criterios de clasificación interna de la información."/>
    <m/>
    <m/>
    <m/>
    <m/>
    <m/>
    <s v="Prevención"/>
    <s v="Definición acuerdo de nivel de servicio operativo "/>
    <n v="75"/>
    <m/>
    <m/>
    <m/>
    <m/>
    <m/>
    <m/>
    <s v="Realizar capacitación al personal"/>
    <d v="2020-01-02T00:00:00"/>
    <d v="2020-12-31T00:00:00"/>
    <s v="Registro de asistencia "/>
    <s v="Semestral"/>
    <s v="Jefe del Departamento de Gestión Documental"/>
    <s v="Gestión documental"/>
    <s v="Departamento de Gestión Documental"/>
    <s v="Dirección Administrativa y Financiera"/>
    <s v="Departamento de Gestión Documental"/>
    <m/>
    <x v="15"/>
    <n v="55"/>
    <s v="Gestión"/>
    <x v="3"/>
    <s v="Capacitaciones, sensibilizaciones, talleres, socializaciones o divulgación de información"/>
    <m/>
    <m/>
    <s v="Durante el mes de marzo, se realizaron dos reuniones  para actualizar los ANS y mejorar la calidad del servicio de correspondencia de la JEP con las dependencias:_x000a__x000a_ - Departamento de Atención al Ciudadano _x000a_ - Departamento de Conceptos y Representación Jurídica"/>
    <m/>
    <x v="2"/>
    <x v="0"/>
    <s v="Se recomienda al proceso adjuntar evidencia de la ejecución de las reuniones de capacitación en el mes de marzo, toda vez que se está anexando la solicitud de reuniones únicamente"/>
  </r>
  <r>
    <m/>
    <m/>
    <m/>
    <m/>
    <m/>
    <m/>
    <s v="Sobrecarga laboral"/>
    <m/>
    <m/>
    <m/>
    <m/>
    <m/>
    <s v="Prevención"/>
    <s v="Se cuenta con personal contratado con conocimiento en gestión documental "/>
    <n v="30"/>
    <m/>
    <m/>
    <m/>
    <m/>
    <m/>
    <m/>
    <s v="Contratar personal idóneo con conocimientos en gestión documental "/>
    <d v="2020-01-02T00:00:00"/>
    <d v="2020-12-31T00:00:00"/>
    <s v="Contrato de personal"/>
    <s v="Semestral"/>
    <s v="Jefe del Departamento de Gestión Documental"/>
    <s v="Gestión documental_x000a_*Gestión contractual"/>
    <s v="Departamento de Gestión Documental"/>
    <s v="Secretaría Ejecutiva"/>
    <s v="Departamento de Gestión Documental"/>
    <m/>
    <x v="15"/>
    <n v="55"/>
    <s v="Gestión"/>
    <x v="3"/>
    <s v="Celebración de convenios o contratación de personal"/>
    <m/>
    <s v="Se presenta como evidencia los CDP y Documentos de contratación trámitados, durante los meses de febrero y marzo de los procesos de contratación aprobados para el Departamento:_x000a__x000a_1. CDP No. 21920 y Documento Justificativo de Contratación _x000a_2. CDP No. 22020 y Documento Justificativo de Contratación_x000a_3. CDP No. 22120 y Documento Justificativo de Contratación_x000a_"/>
    <s v="Se realizó la contratación de 3 profesionales con experiencia en las áreas de correspondencia y gestión documental el Departamento de Gestión Documenta, para lo cual se presentan los contratos de prestación de servicio._x000a__x000a_1. Contrato No. JEP-294-2020 JAIME RODRIGUEZ SARMIENTO_x000a_2. Contrato No. JEP-309-2020 ELIANA KATERINA IMBOL_x000a_3. Contrato No. JEP-296-2020 DIEGO MOLINA SARMIENTO"/>
    <m/>
    <x v="0"/>
    <x v="0"/>
    <s v="El proceso ha realizado las actividades necesarias para el cumplimiento de la acción propuesta."/>
  </r>
  <r>
    <m/>
    <m/>
    <m/>
    <m/>
    <m/>
    <m/>
    <s v="Falta de idoneidad del personal encargado"/>
    <m/>
    <m/>
    <m/>
    <m/>
    <m/>
    <s v="Prevención"/>
    <s v="No existe control actual"/>
    <n v="0"/>
    <m/>
    <m/>
    <m/>
    <m/>
    <m/>
    <m/>
    <s v="Realizar sensibilizaciones en la gestión documental y la importancia que tiene el proceso"/>
    <d v="2020-01-02T00:00:00"/>
    <d v="2020-12-31T00:00:00"/>
    <s v="Registro de asistencia "/>
    <s v="Semestral"/>
    <s v="Jefe del Departamento de Gestión Documental"/>
    <s v="Gestión documental"/>
    <s v="Departamento de Gestión Documental"/>
    <s v="Dirección Administrativa y Financiera"/>
    <s v="Departamento de Gestión Documental"/>
    <m/>
    <x v="15"/>
    <n v="55"/>
    <s v="Gestión"/>
    <x v="3"/>
    <s v="Capacitaciones, sensibilizaciones, talleres, socializaciones o divulgación de información"/>
    <s v="Mediante los soportes adjuntos de la presente actividad, se evidencia la asistencia de servidores y contratistas a las inducciones realizadas por el Departamento de Gestión Documental, sobre los procesos técnicos de la gestión documental de la entidad._x000a__x000a_ - Lista de asistencia socialización Subdirección de Fortalecimiento Institucional_x000a_ - Lista de asistencia socialización Departamento de Conceptos y Representación Jurídicas_x000a_"/>
    <s v="Mediante los soportes adjuntos de la presente actividad, se evidencia la asistencia de servidores y contratistas a las inducciones realizadas por el Departamento de Gestión Documental, sobre los procesos técnicos de la gestión documental de la entidad._x000a__x000a_ - Lista de asistencia socialización SAAD Comparecientes_x000a_ - Lista de asistencia socialización Subdirección Financiera"/>
    <s v="Mediante los soportes adjuntos de la presente actividad, se evidencia la asistencia de servidores y contratistas a las inducciones realizadas por el Departamento de Gestión Documental, sobre los procesos técnicos de la gestión documental de la entidad._x000a__x000a_ - Lista de asistencia socialización Subdirección de Contratación_x000a_ - Lista de asistencia socialización SAAD Comparecientes "/>
    <s v="_x000a_Mediante los soportes adjuntos de la presente actividad, se evidencia la asistencia de servidores y contratistas a la capacitación virtual realizda por el Departamento mediante la plataforma Teams,  de las siguientes áreas:_x000a__x000a_- Administrativa UIA _x000a_- CONTROL INTERNO_x000a_- DAF_x000a_- DAV _x000a_- Departamento de Atención a Víctimas_x000a_- Departamento de Atención al Ciudadano_x000a_- Departamento de Conceptos y Representación Jurídica_x000a_- Departamento de Gestión Documental_x000a_- Departamento de enfoques diferenciales_x000a_- Departamento de Gestión Territorial_x000a_- DEPARTAMENTO GESTIÓN DOCUMENTAL_x000a_- ESMRR/ SE_x000a_- Fortaleciendo institucional _x000a_- GRAI_x000a_- Grupo Territorial de Norte de Santander y Arauca - UIA_x000a_- Oficina Asesora de Seguridad y Protección_x000a_- Presidencia _x000a_- Relatoría_x000a_- S.R.F.I._x000a_- SAAD Comparecientes_x000a_- SAAD-VÍCTIMAS_x000a_- SAI_x000a_- SALA AMNISTIA _x000a_- Sala de amnistía o indulto _x000a_- sala de definición de situaciones jurídicas_x000a_- sala de reconocimiento_x000a_- Sala de Reconocimiento _x000a_- Sala de Reconocimiento de Verdad, de Responsabilidad y de Determinación de los Hechos y Conductas_x000a_- SDSJ_x000a_- Sección de primera instancia con reconocimiento y responsabilidad _x000a_- Sección de Primera Instancia para casos de Ausencia de Reconocimiento de Verdad y Responsabilidad _x000a_- SECCION DE RECONOCIMIENTO DE VERDAD_x000a_- Sección de revisión _x000a_- Sección de Revisión (SR)_x000a_- Secretaría Ejecutiva- Planeación_x000a_- SECRETARIA GENERAL _x000a_- SECRETARÍA GENERAL JUDICIAL_x000a_- Secretaria Judicial_x000a_- Sede territorial Villavicencio_x000a_- Subdirección de cooperación_x000a_- SRFI _x000a_- SRVR_x000a_- SRVR - Despacho Mga. Belkis Izquierdo_x000a_- Sub dirección de Control Interno _x000a_- Subdirección de Asuntos Disciplinarios_x000a_- Subdirección de contratación_x000a_- Subdirección de Control Interno_x000a_- Subdirección de Cooperación Internacional _x000a_- Subdirección de Fortalecimiento Institucional_x000a_- Subdirección de recursos físicos e infraestructura _x000a_- subdirección de Talento Humano_x000a_- Subdirección Financiera_x000a_- Subsecretaría_x000a_- TI_x000a_- TP SARV_x000a_- Tribunal, Sección Ausencia de Reconocimiento. Despacho Magistrada María del Pilar Valencia García_x000a_- UIA - GPVTI_x000a_- UIA-GETIJ_x000a_- UIA-GRANCE_x000a_- UNIDAD DE INVESTIGACION Y ACUSACION_x000a_- Unidad de Investigación y Acusación_x000a_- Unidad de Investigación y Acusación - Grupo Territorial de Neiva_x000a_- Unidad de Investigación y Acusación Grupo Territorial de Bucaramanga"/>
    <x v="0"/>
    <x v="0"/>
    <s v="El proceso ha realizado las actividades necesarias para el cumplimiento de la acción propuesta. Se recomienda adjuntar evidencia de la realización de capacitación virtual del mes de abril."/>
  </r>
  <r>
    <m/>
    <m/>
    <m/>
    <m/>
    <m/>
    <m/>
    <m/>
    <m/>
    <m/>
    <m/>
    <m/>
    <m/>
    <s v="Mitigación"/>
    <s v="No existe control actual"/>
    <n v="0"/>
    <m/>
    <m/>
    <m/>
    <m/>
    <m/>
    <m/>
    <m/>
    <m/>
    <m/>
    <m/>
    <m/>
    <m/>
    <m/>
    <m/>
    <m/>
    <m/>
    <m/>
    <x v="15"/>
    <n v="55"/>
    <s v="Gestión"/>
    <x v="3"/>
    <m/>
    <m/>
    <m/>
    <m/>
    <m/>
    <x v="3"/>
    <x v="1"/>
    <m/>
  </r>
  <r>
    <n v="56"/>
    <s v="Gestión documental"/>
    <s v="Administrar la documentación generada o recibida por la entidad, desde su origen hasta su disposición final según las directrices dadas en la materia, asegurándose el trámite correspondiente a la misma y su respectivo archivo; garantizando la preservación, conservación, consulta y custodia de la memoria judicial de la Jurisdicción Especial para la Paz (JEP) en el marco de la justicia transicional y la Gestión del conocimiento."/>
    <s v="Subdirector (a) de Gestión Documental"/>
    <s v="Gestión"/>
    <s v="Demoras en la asignación  o mal direccionamiento de la  correspondencia externa"/>
    <s v="Ausencia de controles"/>
    <s v="1. Demora en los trámites_x000a_2. Divulgación indebida de la entidad_x000a_3. Pérdida o extravío de los documentos_x000a_4. Reprocesos y pérdidas económicas"/>
    <n v="1"/>
    <n v="2"/>
    <s v="Bajo"/>
    <s v="Reducir"/>
    <s v="Prevención"/>
    <s v="Sensibilización del Cumplimiento de las políticas de Gestión documental con referencia a las comunicaciones oficiales y el sistema ORFEO; además de la digitalización de la información "/>
    <n v="35"/>
    <n v="45"/>
    <s v="0"/>
    <n v="1"/>
    <n v="2"/>
    <s v="Bajo"/>
    <s v="Reducir"/>
    <s v="Controlar el manejo del sistema de gestión documental en cuanto al registro, radicación, direccionamiento y archivo de manera sistemática las comunicaciones oficiales que ingresan"/>
    <d v="2020-01-02T00:00:00"/>
    <d v="2020-12-31T00:00:00"/>
    <s v="Informe "/>
    <s v="Trimestral"/>
    <s v="Jefe del Departamento de Gestión Documental"/>
    <s v="Gestión documental"/>
    <s v="Departamento de Gestión Documental"/>
    <s v="Departamento de Gestión Documental"/>
    <s v="Departamento de Gestión Documental"/>
    <s v="Gestión - Operativo"/>
    <x v="15"/>
    <n v="56"/>
    <s v="Gestión"/>
    <x v="0"/>
    <s v="Gestión del proceso (seguimientos, evaluaciones y reuniones de articulación)"/>
    <s v="Se  aporta como evidencia el informe ejecutivo de las actividades asociadas al contrato 014 de 2019 (JEP-ETB) emitido por el contratista, en el cual se describe el detalle de la gestión de las diferentes actividades realizadas por la ventanilla única de correspondencia._x000a__x000a_- informe del 1 al 31 de enero de 2020"/>
    <s v="se  aporta como evidencia el informe ejecutivo de las actividades asociadas al contrato 014 de 2019 (JEP-ETB) emitido por el contratista, en el cual se describe el detalle de la gestión de las diferentes actividades ejecutadas por la ventanilla única de correspondencia._x000a__x000a_- informe del 1 al 29 de febrero de 2020"/>
    <s v="se  aporta como evidencia el informe ejecutivo de las actividades asociadas al contrato 014 de 2019 (JEP-ETB) emitido por el contratista, en el cual se describe el detalle de la gestión de las diferentes actividades ejecutadas por la ventanilla única de correspondencia._x000a__x000a_- informe del 1 al 31 de marzo de 2020"/>
    <s v="se  aporta como evidencia el informe ejecutivo de las actividades asociadas al contrato 014 de 2019 (JEP-ETB) emitido por el contratista, en el cual se describe el detalle de la gestión de las diferentes actividades ejecutadas por la ventanilla única de correspondencia._x000a__x000a_- informe del 1 al 30 de abril de 2020"/>
    <x v="2"/>
    <x v="0"/>
    <s v="Se recomienda al proceso la elaboración de un informe trimestral que evidencie el cumplimiento de la acción propuesta, toda vez que el soporte anexo hace referencia a datos estadísticos por mes. Adicionalmente se observa que el informe del mes de febrero no se cargó, se duplicó el de enero 2020 y el soporte del mes de marzo no es un informe, es una especie de ficha resumen de correspondencia"/>
  </r>
  <r>
    <m/>
    <m/>
    <m/>
    <m/>
    <m/>
    <m/>
    <s v="Falta de idoneidad del personal interno encargado "/>
    <m/>
    <m/>
    <m/>
    <m/>
    <m/>
    <s v="Prevención"/>
    <s v="Radicación física y digital (base de datos)"/>
    <n v="55"/>
    <m/>
    <m/>
    <m/>
    <m/>
    <m/>
    <m/>
    <s v="Capacitar al personal del proceso y de apoyo técnico"/>
    <d v="2020-01-02T00:00:00"/>
    <d v="2020-12-31T00:00:00"/>
    <s v="Registro Asistencia"/>
    <s v="Semestral"/>
    <s v="Jefe del Departamento de Gestión Documental"/>
    <s v="Gestión documental"/>
    <s v="Departamento de Gestión Documental"/>
    <s v="Departamento de Gestión Documental"/>
    <s v="Departamento de Gestión Documental"/>
    <m/>
    <x v="15"/>
    <n v="56"/>
    <s v="Gestión"/>
    <x v="0"/>
    <s v="Capacitaciones, sensibilizaciones, talleres, socializaciones o divulgación de información"/>
    <m/>
    <s v="Se aporta como evidencia, las actas de reunion de las actividades realizadas para validar los procesos de la ventanilla única de correspondencia con SERVISOFT e INFOMÉTRIA. _x000a__x000a_ - Comunicado No. 20201510087292_x000a_ - Actas de reunión"/>
    <m/>
    <m/>
    <x v="0"/>
    <x v="0"/>
    <s v="El proceso ha realizado las actividades necesarias para el cumplimiento de la acción propuesta."/>
  </r>
  <r>
    <m/>
    <m/>
    <m/>
    <m/>
    <m/>
    <m/>
    <m/>
    <m/>
    <m/>
    <m/>
    <m/>
    <m/>
    <s v="Mitigación"/>
    <s v="No existe control actual"/>
    <n v="0"/>
    <n v="0"/>
    <s v="0"/>
    <m/>
    <m/>
    <m/>
    <m/>
    <m/>
    <m/>
    <m/>
    <m/>
    <m/>
    <m/>
    <m/>
    <m/>
    <m/>
    <m/>
    <m/>
    <x v="15"/>
    <n v="56"/>
    <s v="Gestión"/>
    <x v="0"/>
    <m/>
    <m/>
    <m/>
    <m/>
    <m/>
    <x v="3"/>
    <x v="1"/>
    <m/>
  </r>
  <r>
    <n v="59"/>
    <s v="Gestión documental"/>
    <s v="Administrar la documentación generada o recibida por la entidad, desde su origen hasta su disposición final según las directrices dadas en la materia, asegurándose el trámite correspondiente a la misma y su respectivo archivo; garantizando la preservación, conservación, consulta y custodia de la memoria judicial de la Jurisdicción Especial para la Paz (JEP) en el marco de la justicia transicional y la Gestión del conocimiento."/>
    <s v="Subdirector (a) de Gestión Documental"/>
    <s v="Gestión"/>
    <s v="Deficiencias en la gestión de documentos y administración de los archivos físicos y electrónicos de la JEP"/>
    <s v="Debilidad en los lineamientos normativos propios de la JEP para el levantamiento de los instrumentos archivísticos (Tablas de retención documental, programa de gestión documental, Plan institucional de archivo, entre otros) "/>
    <s v="1. Anarquía documental_x000a_2. Sanciones disciplinarias, penales_x000a_3. Divulgación de información reservada y clasificada_x000a_4.Pérdida de archivos históricos, culturales y científicos de importancia para la nación"/>
    <n v="3"/>
    <n v="3"/>
    <s v="Alto"/>
    <s v="Reducir"/>
    <s v="Prevención"/>
    <s v="Aplicación de la normatividad expedida por el Archivo General de la Nación"/>
    <n v="45"/>
    <n v="50"/>
    <s v="0"/>
    <n v="3"/>
    <n v="3"/>
    <s v="Alto"/>
    <s v="Reducir"/>
    <s v="Definir, capacitar y socializar los lineamientos sobre el manejo de los archivos físicos y electrónicos propios de la JEP"/>
    <d v="2020-03-02T00:00:00"/>
    <d v="2020-12-31T00:00:00"/>
    <s v="Lineamientos definidos y aplicados "/>
    <s v="Anual"/>
    <s v="Jefe del Departamento de Gestión Documental"/>
    <s v="* Gestión documental "/>
    <s v="*  Departamento de Gestión Documental  "/>
    <s v="*  Departamento de Gestión Documental  "/>
    <s v="*  Departamento de Gestión Documental_x000a_* Todos los procesos  "/>
    <s v="Gestión - Estratégico"/>
    <x v="15"/>
    <n v="59"/>
    <s v="Gestión"/>
    <x v="3"/>
    <s v="Elaboración y aprobación de estrategias o lineamientos"/>
    <m/>
    <m/>
    <m/>
    <m/>
    <x v="4"/>
    <x v="2"/>
    <s v="Aunque la acción refiere un seguimiento anual, al tratarse de una acción compuesta (definir, capacitar y socializar lineamientos), es necesario que el proceso de prioridad a la definición de los lineamientos, para así capacitar y socializar."/>
  </r>
  <r>
    <m/>
    <m/>
    <m/>
    <m/>
    <m/>
    <m/>
    <s v="Retraso en tiempo para la implementación del Sistema de Gestión documental "/>
    <m/>
    <m/>
    <m/>
    <m/>
    <m/>
    <s v="Prevención"/>
    <s v="Supervisión constante al desarrollo del sistema de gestión documental"/>
    <n v="55"/>
    <m/>
    <m/>
    <m/>
    <m/>
    <m/>
    <m/>
    <s v="Implementar el Sistema de gestión documental en desarrollo"/>
    <d v="2020-01-02T00:00:00"/>
    <d v="2020-12-31T00:00:00"/>
    <s v="Sistema de gestión documental en implementación "/>
    <s v="Semestral"/>
    <s v="Jefe del Departamento de Gestión Documental"/>
    <s v="* Gestión documental_x000a_* Gobierno y gestión de las tecnologías "/>
    <s v="* Departamento Gestión documental_x000a_* Dirección de Gobierno y gestión de las tecnologías "/>
    <s v="* Departamento Gestión documental_x000a_* Dirección de Gobierno y gestión de las tecnologías "/>
    <s v="* Departamento Gestión documental_x000a_* Dirección de Gobierno y gestión de las tecnologías _x000a_* Todos los procesos"/>
    <m/>
    <x v="15"/>
    <n v="59"/>
    <s v="Gestión"/>
    <x v="3"/>
    <s v="Herramientas tecnológicas"/>
    <s v="Para la puesta en marcha del sistema de Gestión Documental CONTi, se programó 3 reuniones dirigidas por la Dirección de TI para el seguimiento del contrato No. 056-2019 entre las cuales se encuentra el desarrollo de la herramienta ECM y su implementación."/>
    <s v="Para la puesta en marcha del sistema de Gestión Documental CONTi, se programó 3 reuniones dirigidas por la Dirección de TI para el seguimiento del contrato No. 056-2019 entre las cuales se encuentra el desarrollo de la herramienta ECM y su implementación."/>
    <s v="Para la puesta en marcha del sistema de Gestión Documental CONTi, se programó 4 reuniones dirigidas por la Dirección de TI para el seguimiento del contrato No. 056-2019 entre las cuales se encuentra el desarrollo de la herramienta ECM y su implementación."/>
    <s v="Para la puesta en marcha del sistema de Gestión Documental CONTi, se programó 1 reunión dirigida por la Dirección de TI para el seguimiento del contrato No. 056-2019 entre las cuales se encuentra el desarrollo de la herramienta ECM y su implementación._x000a__x000a_se adjuntan los correos electronicos, en los cuales la Subdirección de comunicaciones realizó campañas de divulgación del sistema CONTi "/>
    <x v="0"/>
    <x v="0"/>
    <s v="El proceso ha realizado las actividades necesarias para el cumplimiento de la acción propuesta"/>
  </r>
  <r>
    <m/>
    <m/>
    <m/>
    <m/>
    <m/>
    <m/>
    <m/>
    <m/>
    <m/>
    <m/>
    <m/>
    <m/>
    <s v="Mitigación"/>
    <s v="No existe control actual"/>
    <n v="0"/>
    <n v="0"/>
    <s v="0"/>
    <m/>
    <m/>
    <m/>
    <m/>
    <m/>
    <m/>
    <m/>
    <m/>
    <m/>
    <m/>
    <m/>
    <m/>
    <m/>
    <m/>
    <m/>
    <x v="15"/>
    <n v="59"/>
    <s v="Gestión"/>
    <x v="3"/>
    <m/>
    <m/>
    <m/>
    <m/>
    <m/>
    <x v="3"/>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935777-5CDD-47FC-AC75-81EBCA14D60F}"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F12" firstHeaderRow="1" firstDataRow="2" firstDataCol="1" rowPageCount="2" colPageCount="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8">
        <item x="1"/>
        <item m="1" x="16"/>
        <item x="4"/>
        <item x="2"/>
        <item x="14"/>
        <item x="9"/>
        <item x="6"/>
        <item x="7"/>
        <item x="8"/>
        <item x="5"/>
        <item x="10"/>
        <item x="15"/>
        <item x="3"/>
        <item x="11"/>
        <item x="13"/>
        <item x="12"/>
        <item x="0"/>
        <item t="default"/>
      </items>
    </pivotField>
    <pivotField showAll="0"/>
    <pivotField showAll="0"/>
    <pivotField axis="axisCol" showAll="0">
      <items count="5">
        <item x="0"/>
        <item x="2"/>
        <item x="3"/>
        <item x="1"/>
        <item t="default"/>
      </items>
    </pivotField>
    <pivotField dataField="1" showAll="0"/>
    <pivotField showAll="0"/>
    <pivotField showAll="0"/>
    <pivotField showAll="0"/>
    <pivotField showAll="0"/>
    <pivotField axis="axisRow" showAll="0">
      <items count="8">
        <item m="1" x="6"/>
        <item x="1"/>
        <item x="2"/>
        <item x="0"/>
        <item x="4"/>
        <item x="5"/>
        <item x="3"/>
        <item t="default"/>
      </items>
    </pivotField>
    <pivotField axis="axisPage" multipleItemSelectionAllowed="1" showAll="0">
      <items count="9">
        <item x="0"/>
        <item x="2"/>
        <item x="3"/>
        <item m="1" x="5"/>
        <item m="1" x="7"/>
        <item h="1" x="1"/>
        <item m="1" x="4"/>
        <item m="1" x="6"/>
        <item t="default"/>
      </items>
    </pivotField>
    <pivotField showAll="0"/>
  </pivotFields>
  <rowFields count="1">
    <field x="41"/>
  </rowFields>
  <rowItems count="6">
    <i>
      <x v="1"/>
    </i>
    <i>
      <x v="2"/>
    </i>
    <i>
      <x v="3"/>
    </i>
    <i>
      <x v="4"/>
    </i>
    <i>
      <x v="5"/>
    </i>
    <i t="grand">
      <x/>
    </i>
  </rowItems>
  <colFields count="1">
    <field x="35"/>
  </colFields>
  <colItems count="5">
    <i>
      <x/>
    </i>
    <i>
      <x v="1"/>
    </i>
    <i>
      <x v="2"/>
    </i>
    <i>
      <x v="3"/>
    </i>
    <i t="grand">
      <x/>
    </i>
  </colItems>
  <pageFields count="2">
    <pageField fld="32" hier="-1"/>
    <pageField fld="42" hier="-1"/>
  </pageFields>
  <dataFields count="1">
    <dataField name="Cuenta de CATEGORIAS DE PLANES DE ACCIÓN" fld="36" subtotal="count" baseField="0" baseItem="0"/>
  </dataFields>
  <formats count="1">
    <format dxfId="245">
      <pivotArea dataOnly="0" labelOnly="1" fieldPosition="0">
        <references count="1">
          <reference field="41"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EF98-3F0A-4A9B-B63A-E19C93DC3AFA}">
  <dimension ref="A2:F12"/>
  <sheetViews>
    <sheetView showGridLines="0" topLeftCell="A4" workbookViewId="0">
      <selection activeCell="A11" sqref="A11"/>
    </sheetView>
  </sheetViews>
  <sheetFormatPr baseColWidth="10" defaultColWidth="11.44140625" defaultRowHeight="14.4"/>
  <cols>
    <col min="1" max="1" width="95.109375" bestFit="1" customWidth="1"/>
    <col min="2" max="2" width="22.44140625" bestFit="1" customWidth="1"/>
    <col min="3" max="3" width="10.33203125" bestFit="1" customWidth="1"/>
    <col min="4" max="4" width="4.6640625" bestFit="1" customWidth="1"/>
    <col min="5" max="5" width="8.44140625" bestFit="1" customWidth="1"/>
    <col min="6" max="6" width="12.44140625" bestFit="1" customWidth="1"/>
  </cols>
  <sheetData>
    <row r="2" spans="1:6">
      <c r="A2" s="2" t="s">
        <v>0</v>
      </c>
      <c r="B2" s="1" t="s">
        <v>1</v>
      </c>
      <c r="C2" s="1"/>
      <c r="D2" s="1"/>
      <c r="E2" s="1"/>
      <c r="F2" s="1"/>
    </row>
    <row r="3" spans="1:6">
      <c r="A3" s="2" t="s">
        <v>2</v>
      </c>
      <c r="B3" s="1" t="s">
        <v>3</v>
      </c>
      <c r="C3" s="1"/>
      <c r="D3" s="1"/>
      <c r="E3" s="1"/>
      <c r="F3" s="1"/>
    </row>
    <row r="5" spans="1:6">
      <c r="A5" s="2" t="s">
        <v>4</v>
      </c>
      <c r="B5" s="2" t="s">
        <v>5</v>
      </c>
      <c r="C5" s="1"/>
      <c r="D5" s="1"/>
      <c r="E5" s="1"/>
      <c r="F5" s="1"/>
    </row>
    <row r="6" spans="1:6">
      <c r="A6" s="2" t="s">
        <v>6</v>
      </c>
      <c r="B6" s="1" t="s">
        <v>7</v>
      </c>
      <c r="C6" s="1" t="s">
        <v>8</v>
      </c>
      <c r="D6" s="1" t="s">
        <v>9</v>
      </c>
      <c r="E6" s="1" t="s">
        <v>10</v>
      </c>
      <c r="F6" s="1" t="s">
        <v>11</v>
      </c>
    </row>
    <row r="7" spans="1:6" ht="57.6">
      <c r="A7" s="5" t="s">
        <v>12</v>
      </c>
      <c r="B7" s="4">
        <v>3</v>
      </c>
      <c r="C7" s="4">
        <v>4</v>
      </c>
      <c r="D7" s="4">
        <v>12</v>
      </c>
      <c r="E7" s="4">
        <v>5</v>
      </c>
      <c r="F7" s="4">
        <v>24</v>
      </c>
    </row>
    <row r="8" spans="1:6" ht="28.8">
      <c r="A8" s="5" t="s">
        <v>13</v>
      </c>
      <c r="B8" s="4">
        <v>1</v>
      </c>
      <c r="C8" s="4"/>
      <c r="D8" s="4">
        <v>3</v>
      </c>
      <c r="E8" s="4">
        <v>2</v>
      </c>
      <c r="F8" s="4">
        <v>6</v>
      </c>
    </row>
    <row r="9" spans="1:6" ht="28.8">
      <c r="A9" s="5" t="s">
        <v>14</v>
      </c>
      <c r="B9" s="4">
        <v>4</v>
      </c>
      <c r="C9" s="4">
        <v>11</v>
      </c>
      <c r="D9" s="4">
        <v>22</v>
      </c>
      <c r="E9" s="4">
        <v>8</v>
      </c>
      <c r="F9" s="4">
        <v>45</v>
      </c>
    </row>
    <row r="10" spans="1:6" ht="43.2">
      <c r="A10" s="5" t="s">
        <v>15</v>
      </c>
      <c r="B10" s="4">
        <v>2</v>
      </c>
      <c r="C10" s="4">
        <v>4</v>
      </c>
      <c r="D10" s="4">
        <v>1</v>
      </c>
      <c r="E10" s="4">
        <v>4</v>
      </c>
      <c r="F10" s="4">
        <v>11</v>
      </c>
    </row>
    <row r="11" spans="1:6" ht="43.2">
      <c r="A11" s="5" t="s">
        <v>16</v>
      </c>
      <c r="B11" s="4"/>
      <c r="C11" s="4"/>
      <c r="D11" s="4"/>
      <c r="E11" s="4">
        <v>1</v>
      </c>
      <c r="F11" s="4">
        <v>1</v>
      </c>
    </row>
    <row r="12" spans="1:6">
      <c r="A12" s="3" t="s">
        <v>11</v>
      </c>
      <c r="B12" s="4">
        <v>10</v>
      </c>
      <c r="C12" s="4">
        <v>19</v>
      </c>
      <c r="D12" s="4">
        <v>38</v>
      </c>
      <c r="E12" s="4">
        <v>20</v>
      </c>
      <c r="F12" s="4">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60E6B-DC7C-4B05-8C70-5405AD0E5B1F}">
  <dimension ref="A1:S39"/>
  <sheetViews>
    <sheetView topLeftCell="A3" workbookViewId="0">
      <selection activeCell="E14" sqref="E14"/>
    </sheetView>
  </sheetViews>
  <sheetFormatPr baseColWidth="10" defaultColWidth="14.44140625" defaultRowHeight="15" customHeight="1"/>
  <cols>
    <col min="1" max="1" width="2.6640625" style="7" customWidth="1"/>
    <col min="2" max="3" width="12.33203125" style="7" customWidth="1"/>
    <col min="4" max="4" width="27.44140625" style="7" customWidth="1"/>
    <col min="5" max="5" width="75.88671875" style="7" customWidth="1"/>
    <col min="6" max="6" width="49.109375" style="7" customWidth="1"/>
    <col min="7" max="19" width="12.44140625" style="7" customWidth="1"/>
    <col min="20" max="16384" width="14.44140625" style="7"/>
  </cols>
  <sheetData>
    <row r="1" spans="1:19" ht="14.4">
      <c r="A1" s="6"/>
      <c r="B1" s="6"/>
      <c r="C1" s="6"/>
      <c r="D1" s="6"/>
      <c r="E1" s="6"/>
      <c r="F1" s="6"/>
      <c r="G1" s="6"/>
      <c r="H1" s="6"/>
      <c r="I1" s="6"/>
      <c r="J1" s="6"/>
      <c r="K1" s="6"/>
      <c r="L1" s="6"/>
      <c r="M1" s="6"/>
      <c r="N1" s="6"/>
      <c r="O1" s="6"/>
      <c r="P1" s="6"/>
      <c r="Q1" s="6"/>
      <c r="R1" s="6"/>
      <c r="S1" s="6"/>
    </row>
    <row r="2" spans="1:19" ht="14.4">
      <c r="A2" s="6"/>
      <c r="B2" s="6"/>
      <c r="C2" s="6"/>
      <c r="D2" s="6"/>
      <c r="E2" s="6"/>
      <c r="F2" s="6"/>
      <c r="G2" s="6"/>
      <c r="H2" s="6"/>
      <c r="I2" s="6"/>
      <c r="J2" s="6"/>
      <c r="K2" s="6"/>
      <c r="L2" s="6"/>
      <c r="M2" s="6"/>
      <c r="N2" s="6"/>
      <c r="O2" s="6"/>
      <c r="P2" s="6"/>
      <c r="Q2" s="6"/>
      <c r="R2" s="6"/>
      <c r="S2" s="6"/>
    </row>
    <row r="3" spans="1:19" thickBot="1">
      <c r="A3" s="48"/>
      <c r="B3" s="48"/>
      <c r="C3" s="48"/>
      <c r="D3" s="48"/>
      <c r="E3" s="48"/>
      <c r="F3" s="48"/>
      <c r="G3" s="48"/>
      <c r="H3" s="48"/>
      <c r="I3" s="48"/>
      <c r="J3" s="48"/>
      <c r="K3" s="48"/>
      <c r="L3" s="48"/>
      <c r="M3" s="48"/>
      <c r="N3" s="48"/>
      <c r="O3" s="48"/>
      <c r="P3" s="48"/>
      <c r="Q3" s="48"/>
      <c r="R3" s="48"/>
      <c r="S3" s="48"/>
    </row>
    <row r="4" spans="1:19" thickBot="1">
      <c r="A4" s="48"/>
      <c r="B4" s="395" t="s">
        <v>17</v>
      </c>
      <c r="C4" s="396"/>
      <c r="D4" s="396"/>
      <c r="E4" s="396"/>
      <c r="F4" s="397"/>
      <c r="G4" s="8"/>
      <c r="H4" s="8"/>
      <c r="I4" s="8"/>
      <c r="J4" s="8"/>
      <c r="K4" s="8"/>
      <c r="L4" s="8"/>
      <c r="M4" s="8"/>
      <c r="N4" s="8"/>
      <c r="O4" s="8"/>
      <c r="P4" s="8"/>
      <c r="Q4" s="8"/>
      <c r="R4" s="8"/>
      <c r="S4" s="8"/>
    </row>
    <row r="5" spans="1:19" ht="10.5" customHeight="1">
      <c r="A5" s="48"/>
      <c r="B5" s="9"/>
      <c r="C5" s="9"/>
      <c r="D5" s="9"/>
      <c r="E5" s="9"/>
      <c r="F5" s="9"/>
      <c r="G5" s="8"/>
      <c r="H5" s="8"/>
      <c r="I5" s="8"/>
      <c r="J5" s="8"/>
      <c r="K5" s="8"/>
      <c r="L5" s="8"/>
      <c r="M5" s="8"/>
      <c r="N5" s="8"/>
      <c r="O5" s="8"/>
      <c r="P5" s="8"/>
      <c r="Q5" s="8"/>
      <c r="R5" s="8"/>
      <c r="S5" s="8"/>
    </row>
    <row r="6" spans="1:19" ht="14.4">
      <c r="A6" s="48"/>
      <c r="B6" s="398" t="s">
        <v>18</v>
      </c>
      <c r="C6" s="399"/>
      <c r="D6" s="399"/>
      <c r="E6" s="399"/>
      <c r="F6" s="399"/>
      <c r="G6" s="8"/>
      <c r="H6" s="8"/>
      <c r="I6" s="8"/>
      <c r="J6" s="8"/>
      <c r="K6" s="8"/>
      <c r="L6" s="8"/>
      <c r="M6" s="8"/>
      <c r="N6" s="8"/>
      <c r="O6" s="8"/>
      <c r="P6" s="8"/>
      <c r="Q6" s="8"/>
      <c r="R6" s="8"/>
      <c r="S6" s="8"/>
    </row>
    <row r="7" spans="1:19" ht="10.5" customHeight="1">
      <c r="A7" s="48"/>
      <c r="B7" s="48"/>
      <c r="C7" s="48"/>
      <c r="D7" s="48"/>
      <c r="E7" s="48"/>
      <c r="F7" s="48"/>
      <c r="G7" s="48"/>
      <c r="H7" s="48"/>
      <c r="I7" s="48"/>
      <c r="J7" s="48"/>
      <c r="K7" s="48"/>
      <c r="L7" s="48"/>
      <c r="M7" s="48"/>
      <c r="N7" s="48"/>
      <c r="O7" s="48"/>
      <c r="P7" s="48"/>
      <c r="Q7" s="48"/>
      <c r="R7" s="48"/>
      <c r="S7" s="48"/>
    </row>
    <row r="8" spans="1:19" ht="15.75" customHeight="1">
      <c r="A8" s="48"/>
      <c r="B8" s="400" t="s">
        <v>19</v>
      </c>
      <c r="C8" s="401"/>
      <c r="D8" s="404" t="s">
        <v>20</v>
      </c>
      <c r="E8" s="404" t="s">
        <v>21</v>
      </c>
      <c r="F8" s="404" t="s">
        <v>22</v>
      </c>
      <c r="G8" s="48"/>
      <c r="H8" s="48"/>
      <c r="I8" s="48"/>
      <c r="J8" s="48"/>
      <c r="K8" s="48"/>
      <c r="L8" s="48"/>
      <c r="M8" s="48"/>
      <c r="N8" s="48"/>
      <c r="O8" s="48"/>
      <c r="P8" s="48"/>
      <c r="Q8" s="48"/>
      <c r="R8" s="48"/>
      <c r="S8" s="48"/>
    </row>
    <row r="9" spans="1:19" ht="15.75" customHeight="1">
      <c r="A9" s="48"/>
      <c r="B9" s="402"/>
      <c r="C9" s="403"/>
      <c r="D9" s="405"/>
      <c r="E9" s="405"/>
      <c r="F9" s="405"/>
      <c r="G9" s="48"/>
      <c r="H9" s="48"/>
      <c r="I9" s="48"/>
      <c r="J9" s="48"/>
      <c r="K9" s="48"/>
      <c r="L9" s="48"/>
      <c r="M9" s="48"/>
      <c r="N9" s="48"/>
      <c r="O9" s="48"/>
      <c r="P9" s="48"/>
      <c r="Q9" s="48"/>
      <c r="R9" s="48"/>
      <c r="S9" s="48"/>
    </row>
    <row r="10" spans="1:19" ht="14.4">
      <c r="A10" s="48"/>
      <c r="B10" s="409" t="s">
        <v>23</v>
      </c>
      <c r="C10" s="410"/>
      <c r="D10" s="10" t="s">
        <v>24</v>
      </c>
      <c r="E10" s="11" t="s">
        <v>25</v>
      </c>
      <c r="F10" s="12">
        <v>1</v>
      </c>
      <c r="G10" s="48"/>
      <c r="H10" s="48"/>
      <c r="I10" s="48"/>
      <c r="J10" s="48"/>
      <c r="K10" s="48"/>
      <c r="L10" s="48"/>
      <c r="M10" s="48"/>
      <c r="N10" s="48"/>
      <c r="O10" s="48"/>
      <c r="P10" s="48"/>
      <c r="Q10" s="48"/>
      <c r="R10" s="48"/>
      <c r="S10" s="48"/>
    </row>
    <row r="11" spans="1:19" ht="28.8">
      <c r="A11" s="48"/>
      <c r="B11" s="411" t="s">
        <v>26</v>
      </c>
      <c r="C11" s="412"/>
      <c r="D11" s="13" t="s">
        <v>27</v>
      </c>
      <c r="E11" s="14" t="s">
        <v>28</v>
      </c>
      <c r="F11" s="15" t="s">
        <v>29</v>
      </c>
      <c r="G11" s="48"/>
      <c r="H11" s="48"/>
      <c r="I11" s="48"/>
      <c r="J11" s="48"/>
      <c r="K11" s="48"/>
      <c r="L11" s="48"/>
      <c r="M11" s="48"/>
      <c r="N11" s="48"/>
      <c r="O11" s="48"/>
      <c r="P11" s="48"/>
      <c r="Q11" s="48"/>
      <c r="R11" s="48"/>
      <c r="S11" s="48"/>
    </row>
    <row r="12" spans="1:19" ht="86.4">
      <c r="A12" s="48"/>
      <c r="B12" s="413" t="s">
        <v>30</v>
      </c>
      <c r="C12" s="414"/>
      <c r="D12" s="16" t="s">
        <v>31</v>
      </c>
      <c r="E12" s="17" t="s">
        <v>32</v>
      </c>
      <c r="F12" s="18" t="s">
        <v>33</v>
      </c>
      <c r="G12" s="48"/>
      <c r="H12" s="48"/>
      <c r="I12" s="48"/>
      <c r="J12" s="48"/>
      <c r="K12" s="48"/>
      <c r="L12" s="48"/>
      <c r="M12" s="48"/>
      <c r="N12" s="48"/>
      <c r="O12" s="48"/>
      <c r="P12" s="48"/>
      <c r="Q12" s="48"/>
      <c r="R12" s="48"/>
      <c r="S12" s="48"/>
    </row>
    <row r="13" spans="1:19" ht="43.2">
      <c r="A13" s="48"/>
      <c r="B13" s="413" t="s">
        <v>34</v>
      </c>
      <c r="C13" s="414"/>
      <c r="D13" s="16" t="s">
        <v>35</v>
      </c>
      <c r="E13" s="17" t="s">
        <v>36</v>
      </c>
      <c r="F13" s="19" t="s">
        <v>37</v>
      </c>
      <c r="G13" s="48"/>
      <c r="H13" s="48"/>
      <c r="I13" s="48"/>
      <c r="J13" s="48"/>
      <c r="K13" s="48"/>
      <c r="L13" s="48"/>
      <c r="M13" s="48"/>
      <c r="N13" s="48"/>
      <c r="O13" s="48"/>
      <c r="P13" s="48"/>
      <c r="Q13" s="48"/>
      <c r="R13" s="48"/>
      <c r="S13" s="48"/>
    </row>
    <row r="14" spans="1:19" ht="100.8">
      <c r="A14" s="48"/>
      <c r="B14" s="411" t="s">
        <v>38</v>
      </c>
      <c r="C14" s="412"/>
      <c r="D14" s="13" t="s">
        <v>27</v>
      </c>
      <c r="E14" s="14" t="s">
        <v>39</v>
      </c>
      <c r="F14" s="19" t="s">
        <v>40</v>
      </c>
      <c r="G14" s="48"/>
      <c r="H14" s="48"/>
      <c r="I14" s="48"/>
      <c r="J14" s="48"/>
      <c r="K14" s="48"/>
      <c r="L14" s="48"/>
      <c r="M14" s="48"/>
      <c r="N14" s="48"/>
      <c r="O14" s="48"/>
      <c r="P14" s="48"/>
      <c r="Q14" s="48"/>
      <c r="R14" s="48"/>
      <c r="S14" s="48"/>
    </row>
    <row r="15" spans="1:19" ht="43.2">
      <c r="A15" s="48"/>
      <c r="B15" s="415" t="s">
        <v>41</v>
      </c>
      <c r="C15" s="416"/>
      <c r="D15" s="10" t="s">
        <v>42</v>
      </c>
      <c r="E15" s="14" t="s">
        <v>43</v>
      </c>
      <c r="F15" s="14" t="s">
        <v>44</v>
      </c>
      <c r="G15" s="48"/>
      <c r="H15" s="48"/>
      <c r="I15" s="48"/>
      <c r="J15" s="48"/>
      <c r="K15" s="48"/>
      <c r="L15" s="48"/>
      <c r="M15" s="48"/>
      <c r="N15" s="48"/>
      <c r="O15" s="48"/>
      <c r="P15" s="48"/>
      <c r="Q15" s="48"/>
      <c r="R15" s="48"/>
      <c r="S15" s="48"/>
    </row>
    <row r="16" spans="1:19" ht="43.2">
      <c r="A16" s="48"/>
      <c r="B16" s="415" t="s">
        <v>45</v>
      </c>
      <c r="C16" s="416"/>
      <c r="D16" s="10" t="s">
        <v>42</v>
      </c>
      <c r="E16" s="14" t="s">
        <v>46</v>
      </c>
      <c r="F16" s="14" t="s">
        <v>47</v>
      </c>
      <c r="G16" s="48"/>
      <c r="H16" s="48"/>
      <c r="I16" s="48"/>
      <c r="J16" s="48"/>
      <c r="K16" s="48"/>
      <c r="L16" s="48"/>
      <c r="M16" s="48"/>
      <c r="N16" s="48"/>
      <c r="O16" s="48"/>
      <c r="P16" s="48"/>
      <c r="Q16" s="48"/>
      <c r="R16" s="48"/>
      <c r="S16" s="48"/>
    </row>
    <row r="17" spans="2:6" ht="28.8">
      <c r="B17" s="415" t="s">
        <v>48</v>
      </c>
      <c r="C17" s="416"/>
      <c r="D17" s="10" t="s">
        <v>42</v>
      </c>
      <c r="E17" s="14" t="s">
        <v>49</v>
      </c>
      <c r="F17" s="14" t="s">
        <v>50</v>
      </c>
    </row>
    <row r="18" spans="2:6" ht="72">
      <c r="B18" s="417" t="s">
        <v>51</v>
      </c>
      <c r="C18" s="10" t="s">
        <v>52</v>
      </c>
      <c r="D18" s="10" t="s">
        <v>42</v>
      </c>
      <c r="E18" s="14" t="s">
        <v>53</v>
      </c>
      <c r="F18" s="19">
        <v>4</v>
      </c>
    </row>
    <row r="19" spans="2:6" ht="57.6">
      <c r="B19" s="418"/>
      <c r="C19" s="10" t="s">
        <v>54</v>
      </c>
      <c r="D19" s="10" t="s">
        <v>42</v>
      </c>
      <c r="E19" s="14" t="s">
        <v>55</v>
      </c>
      <c r="F19" s="19">
        <v>5</v>
      </c>
    </row>
    <row r="20" spans="2:6" ht="43.2">
      <c r="B20" s="419"/>
      <c r="C20" s="20" t="s">
        <v>56</v>
      </c>
      <c r="D20" s="16" t="s">
        <v>57</v>
      </c>
      <c r="E20" s="14" t="s">
        <v>58</v>
      </c>
      <c r="F20" s="15" t="s">
        <v>10</v>
      </c>
    </row>
    <row r="21" spans="2:6" ht="144">
      <c r="B21" s="420" t="s">
        <v>59</v>
      </c>
      <c r="C21" s="421"/>
      <c r="D21" s="13" t="s">
        <v>27</v>
      </c>
      <c r="E21" s="14" t="s">
        <v>60</v>
      </c>
      <c r="F21" s="15" t="s">
        <v>61</v>
      </c>
    </row>
    <row r="22" spans="2:6" ht="72">
      <c r="B22" s="420" t="s">
        <v>62</v>
      </c>
      <c r="C22" s="421"/>
      <c r="D22" s="13" t="s">
        <v>27</v>
      </c>
      <c r="E22" s="14" t="s">
        <v>63</v>
      </c>
      <c r="F22" s="14" t="s">
        <v>64</v>
      </c>
    </row>
    <row r="23" spans="2:6" ht="28.8">
      <c r="B23" s="21" t="s">
        <v>65</v>
      </c>
      <c r="C23" s="22" t="s">
        <v>66</v>
      </c>
      <c r="D23" s="10" t="s">
        <v>42</v>
      </c>
      <c r="E23" s="14" t="s">
        <v>67</v>
      </c>
      <c r="F23" s="14" t="s">
        <v>68</v>
      </c>
    </row>
    <row r="24" spans="2:6" ht="86.4">
      <c r="B24" s="406" t="s">
        <v>69</v>
      </c>
      <c r="C24" s="10" t="s">
        <v>70</v>
      </c>
      <c r="D24" s="10" t="s">
        <v>42</v>
      </c>
      <c r="E24" s="14" t="s">
        <v>71</v>
      </c>
      <c r="F24" s="23">
        <v>40</v>
      </c>
    </row>
    <row r="25" spans="2:6" ht="86.4">
      <c r="B25" s="407"/>
      <c r="C25" s="10" t="s">
        <v>72</v>
      </c>
      <c r="D25" s="10" t="s">
        <v>42</v>
      </c>
      <c r="E25" s="14" t="s">
        <v>73</v>
      </c>
      <c r="F25" s="24">
        <v>0</v>
      </c>
    </row>
    <row r="26" spans="2:6" ht="57">
      <c r="B26" s="407"/>
      <c r="C26" s="16" t="s">
        <v>74</v>
      </c>
      <c r="D26" s="16" t="s">
        <v>57</v>
      </c>
      <c r="E26" s="14" t="s">
        <v>75</v>
      </c>
      <c r="F26" s="23">
        <v>40</v>
      </c>
    </row>
    <row r="27" spans="2:6" ht="57">
      <c r="B27" s="407"/>
      <c r="C27" s="16" t="s">
        <v>76</v>
      </c>
      <c r="D27" s="16" t="s">
        <v>57</v>
      </c>
      <c r="E27" s="14" t="s">
        <v>77</v>
      </c>
      <c r="F27" s="24">
        <v>0</v>
      </c>
    </row>
    <row r="28" spans="2:6" ht="56.4">
      <c r="B28" s="407"/>
      <c r="C28" s="16" t="s">
        <v>78</v>
      </c>
      <c r="D28" s="16" t="s">
        <v>57</v>
      </c>
      <c r="E28" s="14" t="s">
        <v>79</v>
      </c>
      <c r="F28" s="19" t="s">
        <v>80</v>
      </c>
    </row>
    <row r="29" spans="2:6" ht="42.6">
      <c r="B29" s="408"/>
      <c r="C29" s="16" t="s">
        <v>81</v>
      </c>
      <c r="D29" s="16" t="s">
        <v>57</v>
      </c>
      <c r="E29" s="14" t="s">
        <v>82</v>
      </c>
      <c r="F29" s="19" t="s">
        <v>80</v>
      </c>
    </row>
    <row r="30" spans="2:6" ht="28.8">
      <c r="B30" s="424" t="s">
        <v>83</v>
      </c>
      <c r="C30" s="16" t="s">
        <v>52</v>
      </c>
      <c r="D30" s="16" t="s">
        <v>57</v>
      </c>
      <c r="E30" s="14" t="s">
        <v>84</v>
      </c>
      <c r="F30" s="19">
        <v>4</v>
      </c>
    </row>
    <row r="31" spans="2:6" ht="28.8">
      <c r="B31" s="425"/>
      <c r="C31" s="16" t="s">
        <v>54</v>
      </c>
      <c r="D31" s="16" t="s">
        <v>57</v>
      </c>
      <c r="E31" s="14" t="s">
        <v>85</v>
      </c>
      <c r="F31" s="19">
        <v>5</v>
      </c>
    </row>
    <row r="32" spans="2:6" ht="43.2">
      <c r="B32" s="426"/>
      <c r="C32" s="16" t="s">
        <v>86</v>
      </c>
      <c r="D32" s="16" t="s">
        <v>57</v>
      </c>
      <c r="E32" s="14" t="s">
        <v>58</v>
      </c>
      <c r="F32" s="15" t="s">
        <v>10</v>
      </c>
    </row>
    <row r="33" spans="2:6" ht="144">
      <c r="B33" s="420" t="s">
        <v>59</v>
      </c>
      <c r="C33" s="421"/>
      <c r="D33" s="13" t="s">
        <v>27</v>
      </c>
      <c r="E33" s="14" t="s">
        <v>87</v>
      </c>
      <c r="F33" s="15" t="s">
        <v>61</v>
      </c>
    </row>
    <row r="34" spans="2:6" ht="51" customHeight="1">
      <c r="B34" s="422" t="s">
        <v>88</v>
      </c>
      <c r="C34" s="423"/>
      <c r="D34" s="10" t="s">
        <v>42</v>
      </c>
      <c r="E34" s="14" t="s">
        <v>89</v>
      </c>
      <c r="F34" s="25" t="s">
        <v>90</v>
      </c>
    </row>
    <row r="35" spans="2:6" ht="39.75" customHeight="1">
      <c r="B35" s="422" t="s">
        <v>91</v>
      </c>
      <c r="C35" s="423"/>
      <c r="D35" s="10" t="s">
        <v>42</v>
      </c>
      <c r="E35" s="14" t="s">
        <v>92</v>
      </c>
      <c r="F35" s="26">
        <v>43831</v>
      </c>
    </row>
    <row r="36" spans="2:6" ht="39.75" customHeight="1">
      <c r="B36" s="422" t="s">
        <v>93</v>
      </c>
      <c r="C36" s="423"/>
      <c r="D36" s="10" t="s">
        <v>42</v>
      </c>
      <c r="E36" s="14" t="s">
        <v>94</v>
      </c>
      <c r="F36" s="26">
        <v>44114</v>
      </c>
    </row>
    <row r="37" spans="2:6" ht="14.4">
      <c r="B37" s="422" t="s">
        <v>95</v>
      </c>
      <c r="C37" s="423"/>
      <c r="D37" s="10" t="s">
        <v>42</v>
      </c>
      <c r="E37" s="14" t="s">
        <v>96</v>
      </c>
      <c r="F37" s="27" t="s">
        <v>97</v>
      </c>
    </row>
    <row r="38" spans="2:6" ht="15" customHeight="1">
      <c r="B38" s="422" t="s">
        <v>98</v>
      </c>
      <c r="C38" s="423"/>
      <c r="D38" s="10" t="s">
        <v>42</v>
      </c>
      <c r="E38" s="14" t="s">
        <v>99</v>
      </c>
      <c r="F38" s="27" t="s">
        <v>100</v>
      </c>
    </row>
    <row r="39" spans="2:6" ht="14.4">
      <c r="B39" s="422" t="s">
        <v>101</v>
      </c>
      <c r="C39" s="423"/>
      <c r="D39" s="10" t="s">
        <v>42</v>
      </c>
      <c r="E39" s="14" t="s">
        <v>102</v>
      </c>
      <c r="F39" s="27" t="s">
        <v>103</v>
      </c>
    </row>
  </sheetData>
  <sheetProtection algorithmName="SHA-512" hashValue="w5ZC7eAVcInJeva71D+ViCKpTuY77e+XUOL1Y2MwBTGWwJOJWBoV9bgK3gc5N8g6SwWfIxIKA6887VdCchYEtg==" saltValue="bIQSF6fLvlPO6k43OvJbcA==" spinCount="100000" sheet="1" objects="1" scenarios="1"/>
  <mergeCells count="26">
    <mergeCell ref="B38:C38"/>
    <mergeCell ref="B39:C39"/>
    <mergeCell ref="B30:B32"/>
    <mergeCell ref="B33:C33"/>
    <mergeCell ref="B34:C34"/>
    <mergeCell ref="B35:C35"/>
    <mergeCell ref="B36:C36"/>
    <mergeCell ref="B37:C37"/>
    <mergeCell ref="B24:B29"/>
    <mergeCell ref="B10:C10"/>
    <mergeCell ref="B11:C11"/>
    <mergeCell ref="B12:C12"/>
    <mergeCell ref="B13:C13"/>
    <mergeCell ref="B14:C14"/>
    <mergeCell ref="B15:C15"/>
    <mergeCell ref="B16:C16"/>
    <mergeCell ref="B17:C17"/>
    <mergeCell ref="B18:B20"/>
    <mergeCell ref="B21:C21"/>
    <mergeCell ref="B22:C22"/>
    <mergeCell ref="B4:F4"/>
    <mergeCell ref="B6:F6"/>
    <mergeCell ref="B8:C9"/>
    <mergeCell ref="D8:D9"/>
    <mergeCell ref="E8:E9"/>
    <mergeCell ref="F8:F9"/>
  </mergeCells>
  <conditionalFormatting sqref="B15">
    <cfRule type="containsText" dxfId="244" priority="1" operator="containsText" text="Mayor">
      <formula>NOT(ISERROR(SEARCH(("Mayor"),(B15))))</formula>
    </cfRule>
  </conditionalFormatting>
  <conditionalFormatting sqref="F20">
    <cfRule type="containsText" dxfId="243" priority="2" operator="containsText" text="Bajo">
      <formula>NOT(ISERROR(SEARCH(("Bajo"),(F20))))</formula>
    </cfRule>
  </conditionalFormatting>
  <conditionalFormatting sqref="F20">
    <cfRule type="containsText" dxfId="242" priority="3" operator="containsText" text="Moderado">
      <formula>NOT(ISERROR(SEARCH(("Moderado"),(F20))))</formula>
    </cfRule>
  </conditionalFormatting>
  <conditionalFormatting sqref="F20">
    <cfRule type="containsText" dxfId="241" priority="4" operator="containsText" text="Alto">
      <formula>NOT(ISERROR(SEARCH(("Alto"),(F20))))</formula>
    </cfRule>
  </conditionalFormatting>
  <conditionalFormatting sqref="F20">
    <cfRule type="containsText" dxfId="240" priority="5" operator="containsText" text="Extremo">
      <formula>NOT(ISERROR(SEARCH(("Extremo"),(F20))))</formula>
    </cfRule>
  </conditionalFormatting>
  <conditionalFormatting sqref="F32">
    <cfRule type="containsText" dxfId="239" priority="6" operator="containsText" text="Bajo">
      <formula>NOT(ISERROR(SEARCH(("Bajo"),(F32))))</formula>
    </cfRule>
  </conditionalFormatting>
  <conditionalFormatting sqref="F32">
    <cfRule type="containsText" dxfId="238" priority="7" operator="containsText" text="Moderado">
      <formula>NOT(ISERROR(SEARCH(("Moderado"),(F32))))</formula>
    </cfRule>
  </conditionalFormatting>
  <conditionalFormatting sqref="F32">
    <cfRule type="containsText" dxfId="237" priority="8" operator="containsText" text="Alto">
      <formula>NOT(ISERROR(SEARCH(("Alto"),(F32))))</formula>
    </cfRule>
  </conditionalFormatting>
  <conditionalFormatting sqref="F32">
    <cfRule type="containsText" dxfId="236" priority="9" operator="containsText" text="Extremo">
      <formula>NOT(ISERROR(SEARCH(("Extremo"),(F32))))</formula>
    </cfRule>
  </conditionalFormatting>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9F8A-946B-4FD7-85C3-54E7DA89EF67}">
  <sheetPr>
    <tabColor theme="4"/>
    <pageSetUpPr fitToPage="1"/>
  </sheetPr>
  <dimension ref="A1:DFB533"/>
  <sheetViews>
    <sheetView showGridLines="0" tabSelected="1" zoomScale="60" zoomScaleNormal="60" workbookViewId="0">
      <pane xSplit="3" ySplit="4" topLeftCell="O5" activePane="bottomRight" state="frozen"/>
      <selection pane="topRight" activeCell="D1" sqref="D1"/>
      <selection pane="bottomLeft" activeCell="A5" sqref="A5"/>
      <selection pane="bottomRight" activeCell="Z132" sqref="Z132"/>
    </sheetView>
  </sheetViews>
  <sheetFormatPr baseColWidth="10" defaultColWidth="9.109375" defaultRowHeight="70.5" customHeight="1" outlineLevelCol="1"/>
  <cols>
    <col min="1" max="1" width="6.44140625" style="49" customWidth="1"/>
    <col min="2" max="2" width="17.21875" style="99" customWidth="1"/>
    <col min="3" max="3" width="31.109375" style="185" hidden="1" customWidth="1"/>
    <col min="4" max="4" width="16.33203125" style="99" hidden="1" customWidth="1" collapsed="1"/>
    <col min="5" max="5" width="14.44140625" style="99" hidden="1" customWidth="1"/>
    <col min="6" max="6" width="27.44140625" style="50" customWidth="1"/>
    <col min="7" max="7" width="34.77734375" style="185" hidden="1" customWidth="1"/>
    <col min="8" max="8" width="25.88671875" style="185" hidden="1" customWidth="1"/>
    <col min="9" max="9" width="4.109375" style="186" hidden="1" customWidth="1"/>
    <col min="10" max="10" width="3.6640625" style="186" hidden="1" customWidth="1"/>
    <col min="11" max="11" width="8.109375" style="187" customWidth="1" collapsed="1"/>
    <col min="12" max="12" width="11" style="99" hidden="1" customWidth="1"/>
    <col min="13" max="13" width="13.88671875" style="49" customWidth="1"/>
    <col min="14" max="14" width="57.6640625" style="185" customWidth="1" collapsed="1"/>
    <col min="15" max="15" width="20.33203125" style="185" customWidth="1"/>
    <col min="16" max="16" width="45.6640625" style="185" customWidth="1"/>
    <col min="17" max="19" width="6.88671875" style="99" hidden="1" customWidth="1"/>
    <col min="20" max="21" width="6.88671875" style="186" hidden="1" customWidth="1"/>
    <col min="22" max="22" width="8" style="187" customWidth="1" collapsed="1"/>
    <col min="23" max="23" width="10.44140625" style="99" hidden="1" customWidth="1"/>
    <col min="24" max="24" width="63.5546875" style="99" hidden="1" customWidth="1"/>
    <col min="25" max="25" width="57.5546875" style="99" hidden="1" customWidth="1"/>
    <col min="26" max="26" width="130.6640625" style="99" customWidth="1"/>
    <col min="27" max="27" width="51.33203125" style="185" customWidth="1" collapsed="1"/>
    <col min="28" max="29" width="14.109375" style="99" customWidth="1"/>
    <col min="30" max="30" width="31" style="185" customWidth="1"/>
    <col min="31" max="31" width="18.33203125" style="99" customWidth="1"/>
    <col min="32" max="32" width="17.33203125" style="185" customWidth="1"/>
    <col min="33" max="33" width="27.109375" style="185" hidden="1" customWidth="1"/>
    <col min="34" max="34" width="17.44140625" style="180" hidden="1" customWidth="1"/>
    <col min="35" max="35" width="9.33203125" style="99" hidden="1" customWidth="1"/>
    <col min="36" max="36" width="2.44140625" style="49" hidden="1" customWidth="1" outlineLevel="1"/>
    <col min="37" max="37" width="46" style="49" hidden="1" customWidth="1" outlineLevel="1"/>
    <col min="38" max="38" width="47" style="185" hidden="1" customWidth="1" outlineLevel="1"/>
    <col min="39" max="39" width="103" style="49" customWidth="1" collapsed="1"/>
    <col min="40" max="41" width="68.44140625" style="49" hidden="1" customWidth="1" outlineLevel="1"/>
    <col min="42" max="43" width="67.33203125" style="72" hidden="1" customWidth="1" outlineLevel="1"/>
    <col min="44" max="44" width="2.6640625" style="72" customWidth="1" collapsed="1"/>
    <col min="45" max="45" width="66.109375" style="85" hidden="1" customWidth="1"/>
    <col min="46" max="46" width="66.109375" style="72" hidden="1" customWidth="1"/>
    <col min="47" max="47" width="11.6640625" style="72" hidden="1" customWidth="1"/>
    <col min="48" max="48" width="2.6640625" style="72" customWidth="1"/>
    <col min="49" max="50" width="82.88671875" style="72" hidden="1" customWidth="1" outlineLevel="1"/>
    <col min="51" max="52" width="107.109375" style="72" hidden="1" customWidth="1" outlineLevel="1"/>
    <col min="53" max="53" width="3.44140625" style="72" hidden="1" customWidth="1" collapsed="1"/>
    <col min="54" max="54" width="53.88671875" style="72" hidden="1" customWidth="1"/>
    <col min="55" max="55" width="53.88671875" style="49" hidden="1" customWidth="1"/>
    <col min="56" max="56" width="0" style="49" hidden="1" customWidth="1"/>
    <col min="57" max="16384" width="9.109375" style="49"/>
  </cols>
  <sheetData>
    <row r="1" spans="1:56" ht="22.5" customHeight="1">
      <c r="A1" s="429" t="s">
        <v>104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207"/>
      <c r="AH1" s="207"/>
      <c r="AI1" s="207"/>
      <c r="AJ1" s="207"/>
      <c r="AK1" s="207"/>
      <c r="AL1" s="207"/>
      <c r="AM1" s="207"/>
      <c r="AN1" s="207"/>
      <c r="AO1" s="207"/>
      <c r="AP1" s="207"/>
      <c r="AQ1" s="207"/>
      <c r="AR1" s="207"/>
      <c r="AS1" s="207"/>
      <c r="AT1" s="207"/>
      <c r="AU1" s="207"/>
      <c r="AV1" s="207"/>
      <c r="AW1" s="207"/>
      <c r="AX1" s="207"/>
      <c r="AY1" s="207"/>
      <c r="AZ1" s="207"/>
      <c r="BA1" s="49"/>
      <c r="BB1" s="49"/>
    </row>
    <row r="2" spans="1:56" ht="23.25" customHeight="1" thickBot="1">
      <c r="A2" s="430" t="s">
        <v>105</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207"/>
      <c r="AH2" s="207"/>
      <c r="AI2" s="207"/>
      <c r="AJ2" s="207"/>
      <c r="AK2" s="207"/>
      <c r="AL2" s="207"/>
      <c r="AM2" s="207"/>
      <c r="AN2" s="207"/>
      <c r="AO2" s="207"/>
      <c r="AP2" s="207"/>
      <c r="AQ2" s="207"/>
      <c r="AR2" s="207"/>
      <c r="AS2" s="207"/>
      <c r="AT2" s="207"/>
      <c r="AU2" s="207"/>
      <c r="AV2" s="207"/>
      <c r="AW2" s="207"/>
      <c r="AX2" s="207"/>
      <c r="AY2" s="207"/>
      <c r="AZ2" s="207"/>
      <c r="BA2" s="49"/>
      <c r="BB2" s="49"/>
    </row>
    <row r="3" spans="1:56" ht="21" customHeight="1" thickBot="1">
      <c r="A3" s="461" t="s">
        <v>106</v>
      </c>
      <c r="B3" s="462"/>
      <c r="C3" s="462"/>
      <c r="D3" s="462"/>
      <c r="E3" s="462"/>
      <c r="F3" s="462"/>
      <c r="G3" s="462"/>
      <c r="H3" s="463"/>
      <c r="I3" s="557" t="s">
        <v>51</v>
      </c>
      <c r="J3" s="558"/>
      <c r="K3" s="559"/>
      <c r="L3" s="560" t="s">
        <v>66</v>
      </c>
      <c r="M3" s="561"/>
      <c r="N3" s="561"/>
      <c r="O3" s="561"/>
      <c r="P3" s="562"/>
      <c r="Q3" s="563" t="s">
        <v>69</v>
      </c>
      <c r="R3" s="564"/>
      <c r="S3" s="565"/>
      <c r="T3" s="459" t="s">
        <v>83</v>
      </c>
      <c r="U3" s="566"/>
      <c r="V3" s="566"/>
      <c r="W3" s="459" t="s">
        <v>107</v>
      </c>
      <c r="X3" s="460"/>
      <c r="Y3" s="460"/>
      <c r="Z3" s="460"/>
      <c r="AA3" s="460"/>
      <c r="AB3" s="460"/>
      <c r="AC3" s="460"/>
      <c r="AD3" s="460"/>
      <c r="AE3" s="460"/>
      <c r="AF3" s="460"/>
      <c r="AG3" s="460"/>
      <c r="AH3" s="556" t="s">
        <v>108</v>
      </c>
      <c r="AI3" s="556"/>
      <c r="AK3" s="284"/>
      <c r="AL3" s="283"/>
      <c r="AM3" s="282"/>
      <c r="AN3" s="427" t="s">
        <v>109</v>
      </c>
      <c r="AO3" s="431"/>
      <c r="AP3" s="427" t="s">
        <v>110</v>
      </c>
      <c r="AQ3" s="428"/>
      <c r="AR3" s="49"/>
      <c r="AS3" s="427" t="s">
        <v>111</v>
      </c>
      <c r="AT3" s="428"/>
      <c r="AU3" s="428"/>
      <c r="AV3" s="49"/>
      <c r="AW3" s="427" t="s">
        <v>112</v>
      </c>
      <c r="AX3" s="431"/>
      <c r="AY3" s="427" t="s">
        <v>113</v>
      </c>
      <c r="AZ3" s="428"/>
      <c r="BA3" s="49"/>
      <c r="BB3" s="427" t="s">
        <v>114</v>
      </c>
      <c r="BC3" s="428"/>
      <c r="BD3" s="428"/>
    </row>
    <row r="4" spans="1:56" s="99" customFormat="1" ht="87.75" customHeight="1">
      <c r="A4" s="87" t="s">
        <v>23</v>
      </c>
      <c r="B4" s="88" t="s">
        <v>26</v>
      </c>
      <c r="C4" s="89" t="s">
        <v>30</v>
      </c>
      <c r="D4" s="89" t="s">
        <v>34</v>
      </c>
      <c r="E4" s="89" t="s">
        <v>115</v>
      </c>
      <c r="F4" s="88" t="s">
        <v>41</v>
      </c>
      <c r="G4" s="90" t="s">
        <v>45</v>
      </c>
      <c r="H4" s="90" t="s">
        <v>48</v>
      </c>
      <c r="I4" s="91" t="s">
        <v>52</v>
      </c>
      <c r="J4" s="91" t="s">
        <v>54</v>
      </c>
      <c r="K4" s="244" t="s">
        <v>56</v>
      </c>
      <c r="L4" s="244" t="s">
        <v>59</v>
      </c>
      <c r="M4" s="90" t="s">
        <v>62</v>
      </c>
      <c r="N4" s="92" t="s">
        <v>116</v>
      </c>
      <c r="O4" s="92" t="s">
        <v>117</v>
      </c>
      <c r="P4" s="92" t="s">
        <v>118</v>
      </c>
      <c r="Q4" s="93" t="s">
        <v>119</v>
      </c>
      <c r="R4" s="94" t="s">
        <v>120</v>
      </c>
      <c r="S4" s="94" t="s">
        <v>121</v>
      </c>
      <c r="T4" s="91" t="s">
        <v>52</v>
      </c>
      <c r="U4" s="91" t="s">
        <v>54</v>
      </c>
      <c r="V4" s="242" t="s">
        <v>86</v>
      </c>
      <c r="W4" s="244" t="s">
        <v>59</v>
      </c>
      <c r="X4" s="169" t="s">
        <v>128</v>
      </c>
      <c r="Y4" s="237" t="s">
        <v>130</v>
      </c>
      <c r="Z4" s="208" t="s">
        <v>132</v>
      </c>
      <c r="AA4" s="90" t="s">
        <v>122</v>
      </c>
      <c r="AB4" s="243" t="s">
        <v>123</v>
      </c>
      <c r="AC4" s="243" t="s">
        <v>124</v>
      </c>
      <c r="AD4" s="90" t="s">
        <v>95</v>
      </c>
      <c r="AE4" s="95" t="s">
        <v>98</v>
      </c>
      <c r="AF4" s="96" t="s">
        <v>101</v>
      </c>
      <c r="AG4" s="97" t="s">
        <v>125</v>
      </c>
      <c r="AH4" s="241" t="s">
        <v>126</v>
      </c>
      <c r="AI4" s="241" t="s">
        <v>127</v>
      </c>
      <c r="AK4" s="169" t="s">
        <v>129</v>
      </c>
      <c r="AL4" s="237" t="s">
        <v>131</v>
      </c>
      <c r="AM4" s="209" t="s">
        <v>133</v>
      </c>
      <c r="AN4" s="169" t="s">
        <v>135</v>
      </c>
      <c r="AO4" s="169" t="s">
        <v>136</v>
      </c>
      <c r="AP4" s="98" t="s">
        <v>137</v>
      </c>
      <c r="AQ4" s="98" t="s">
        <v>138</v>
      </c>
      <c r="AS4" s="208" t="s">
        <v>139</v>
      </c>
      <c r="AT4" s="209" t="s">
        <v>140</v>
      </c>
      <c r="AU4" s="209" t="s">
        <v>134</v>
      </c>
      <c r="AW4" s="100" t="s">
        <v>141</v>
      </c>
      <c r="AX4" s="100" t="s">
        <v>142</v>
      </c>
      <c r="AY4" s="98" t="s">
        <v>143</v>
      </c>
      <c r="AZ4" s="98" t="s">
        <v>144</v>
      </c>
      <c r="BB4" s="208" t="s">
        <v>145</v>
      </c>
      <c r="BC4" s="209" t="s">
        <v>146</v>
      </c>
      <c r="BD4" s="209" t="s">
        <v>134</v>
      </c>
    </row>
    <row r="5" spans="1:56" s="104" customFormat="1" ht="331.95" customHeight="1">
      <c r="A5" s="469" t="s">
        <v>147</v>
      </c>
      <c r="B5" s="468" t="s">
        <v>148</v>
      </c>
      <c r="C5" s="435" t="s">
        <v>149</v>
      </c>
      <c r="D5" s="468" t="s">
        <v>150</v>
      </c>
      <c r="E5" s="468" t="s">
        <v>40</v>
      </c>
      <c r="F5" s="437" t="s">
        <v>151</v>
      </c>
      <c r="G5" s="250" t="s">
        <v>152</v>
      </c>
      <c r="H5" s="435" t="s">
        <v>153</v>
      </c>
      <c r="I5" s="449">
        <v>3</v>
      </c>
      <c r="J5" s="449">
        <v>4</v>
      </c>
      <c r="K5" s="464" t="str">
        <f>IF(AND(I5=1,J5=1),"Bajo",IF(AND(I5=1,J5=2),"Bajo",IF(AND(I5=1,J5=3),"Moderado",IF(AND(I5=1,J5=4),"Alto",IF(AND(I5=1,J5=5),"Extremo",IF(AND(I5=2,J5=1),"Bajo",IF(AND(I5=2,J5=2),"Bajo",IF(AND(I5=2,J5=3),"Moderado",IF(AND(I5=2,J5=4),"Alto",IF(AND(I5=2,J5=5),"Extremo",IF(AND(I5=3,J5=1),"Bajo",IF(AND(I5=3,J5=2),"Moderado",IF(AND(I5=3,J5=3),"Alto",IF(AND(I5=3,J5=4),"Extremo",IF(AND(I5=3,J5=5),"Extremo",IF(AND(I5=4,J5=1),"Moderado",IF(AND(I5=4,J5=2),"Alto",IF(AND(I5=4,J5=3),"Alto",IF(AND(I5=4,J5=4),"Extremo",IF(AND(I5=4,J5=5),"Extremo",IF(AND(I5=5,J5=1),"Alto",IF(AND(I5=5,J5=2),"Alto",IF(AND(I5=5,J5=3),"Extremo",IF(AND(I5=5,J5=4),"Extremo",IF(AND(I5=5,J5=5),"Extremo")))))))))))))))))))))))))</f>
        <v>Extremo</v>
      </c>
      <c r="L5" s="468" t="s">
        <v>61</v>
      </c>
      <c r="M5" s="263" t="s">
        <v>64</v>
      </c>
      <c r="N5" s="250" t="s">
        <v>154</v>
      </c>
      <c r="O5" s="250" t="s">
        <v>155</v>
      </c>
      <c r="P5" s="250" t="s">
        <v>156</v>
      </c>
      <c r="Q5" s="252">
        <v>85</v>
      </c>
      <c r="R5" s="523">
        <f>AVERAGE(Q5:Q6)</f>
        <v>85</v>
      </c>
      <c r="S5" s="468" t="str">
        <f>IF(R5&lt;=50,"0",IF(AND(R5&gt;=50.01,R5&lt;=75),"1",IF(R5&gt;=75.01,"2")))</f>
        <v>2</v>
      </c>
      <c r="T5" s="449">
        <f>I5-S5</f>
        <v>1</v>
      </c>
      <c r="U5" s="449">
        <f>J5-S7</f>
        <v>4</v>
      </c>
      <c r="V5" s="464" t="str">
        <f>IF(AND(T5=1,U5=1),"Bajo",IF(AND(T5=1,U5=2),"Bajo",IF(AND(T5=1,U5=3),"Moderado",IF(AND(T5=1,U5=4),"Alto",IF(AND(T5=1,U5=5),"Extremo",IF(AND(T5=2,U5=1),"Bajo",IF(AND(T5=2,U5=2),"Bajo",IF(AND(T5=2,U5=3),"Moderado",IF(AND(T5=2,U5=4),"Alto",IF(AND(T5=2,U5=5),"Extremo",IF(AND(T5=3,U5=1),"Bajo",IF(AND(T5=3,U5=2),"Moderado",IF(AND(T5=3,U5=3),"Alto",IF(AND(T5=3,U5=4),"Extremo",IF(AND(T5=3,U5=5),"Extremo",IF(AND(T5=4,U5=1),"Moderado",IF(AND(T5=4,U5=2),"Alto",IF(AND(T5=4,U5=3),"Alto",IF(AND(T5=4,U5=4),"Extremo",IF(AND(T5=4,U5=5),"Extremo",IF(AND(T5=5,U5=1),"Alto",IF(AND(T5=5,U5=2),"Alto",IF(AND(T5=5,U5=3),"Extremo",IF(AND(T5=5,U5=4),"Extremo",IF(AND(T5=5,U5=5),"Extremo")))))))))))))))))))))))))</f>
        <v>Alto</v>
      </c>
      <c r="W5" s="468" t="s">
        <v>157</v>
      </c>
      <c r="X5" s="248" t="s">
        <v>158</v>
      </c>
      <c r="Y5" s="303" t="s">
        <v>159</v>
      </c>
      <c r="Z5" s="367" t="s">
        <v>997</v>
      </c>
      <c r="AA5" s="145" t="s">
        <v>205</v>
      </c>
      <c r="AB5" s="116" t="s">
        <v>205</v>
      </c>
      <c r="AC5" s="112" t="s">
        <v>205</v>
      </c>
      <c r="AD5" s="276" t="s">
        <v>205</v>
      </c>
      <c r="AE5" s="109" t="s">
        <v>205</v>
      </c>
      <c r="AF5" s="285" t="s">
        <v>205</v>
      </c>
      <c r="AG5" s="276" t="s">
        <v>205</v>
      </c>
      <c r="AH5" s="263" t="str">
        <f>IF(B5="",AH4,B5)</f>
        <v>Direccionamiento estratégico y planeación</v>
      </c>
      <c r="AI5" s="258" t="str">
        <f>IF(A5="",AI4,A5)</f>
        <v>1G</v>
      </c>
      <c r="AK5" s="301" t="s">
        <v>205</v>
      </c>
      <c r="AL5" s="302" t="s">
        <v>205</v>
      </c>
      <c r="AM5" s="383" t="s">
        <v>205</v>
      </c>
      <c r="AN5" s="102"/>
      <c r="AO5" s="102"/>
      <c r="AP5" s="105"/>
      <c r="AQ5" s="105"/>
      <c r="AR5" s="106"/>
      <c r="AS5" s="76"/>
      <c r="AT5" s="76"/>
      <c r="AU5" s="107"/>
      <c r="AV5" s="106"/>
      <c r="AW5" s="105"/>
      <c r="AX5" s="108"/>
      <c r="AY5" s="105"/>
      <c r="AZ5" s="105"/>
      <c r="BA5" s="106"/>
      <c r="BB5" s="106"/>
    </row>
    <row r="6" spans="1:56" s="104" customFormat="1" ht="289.95" customHeight="1">
      <c r="A6" s="469"/>
      <c r="B6" s="468"/>
      <c r="C6" s="435"/>
      <c r="D6" s="468"/>
      <c r="E6" s="468"/>
      <c r="F6" s="437"/>
      <c r="G6" s="250" t="s">
        <v>160</v>
      </c>
      <c r="H6" s="435"/>
      <c r="I6" s="449"/>
      <c r="J6" s="449"/>
      <c r="K6" s="464"/>
      <c r="L6" s="468"/>
      <c r="M6" s="263" t="s">
        <v>64</v>
      </c>
      <c r="N6" s="257" t="s">
        <v>161</v>
      </c>
      <c r="O6" s="250" t="s">
        <v>155</v>
      </c>
      <c r="P6" s="250" t="s">
        <v>162</v>
      </c>
      <c r="Q6" s="252">
        <v>85</v>
      </c>
      <c r="R6" s="523"/>
      <c r="S6" s="468"/>
      <c r="T6" s="449"/>
      <c r="U6" s="449"/>
      <c r="V6" s="464"/>
      <c r="W6" s="468"/>
      <c r="X6" s="248" t="s">
        <v>163</v>
      </c>
      <c r="Y6" s="303" t="s">
        <v>164</v>
      </c>
      <c r="Z6" s="367" t="s">
        <v>996</v>
      </c>
      <c r="AA6" s="145" t="s">
        <v>205</v>
      </c>
      <c r="AB6" s="116" t="s">
        <v>205</v>
      </c>
      <c r="AC6" s="112" t="s">
        <v>205</v>
      </c>
      <c r="AD6" s="276" t="s">
        <v>205</v>
      </c>
      <c r="AE6" s="109" t="s">
        <v>205</v>
      </c>
      <c r="AF6" s="285" t="s">
        <v>205</v>
      </c>
      <c r="AG6" s="276" t="s">
        <v>205</v>
      </c>
      <c r="AH6" s="278" t="str">
        <f>IF(B6="",AH5,B6)</f>
        <v>Direccionamiento estratégico y planeación</v>
      </c>
      <c r="AI6" s="277" t="str">
        <f>IF(A6="",AI5,A6)</f>
        <v>1G</v>
      </c>
      <c r="AK6" s="301" t="s">
        <v>205</v>
      </c>
      <c r="AL6" s="302" t="s">
        <v>205</v>
      </c>
      <c r="AM6" s="383" t="s">
        <v>205</v>
      </c>
      <c r="AN6" s="102"/>
      <c r="AO6" s="111"/>
      <c r="AP6" s="105"/>
      <c r="AQ6" s="105"/>
      <c r="AR6" s="106"/>
      <c r="AS6" s="76"/>
      <c r="AT6" s="75"/>
      <c r="AU6" s="107"/>
      <c r="AV6" s="106"/>
      <c r="AW6" s="105"/>
      <c r="AX6" s="108"/>
      <c r="AY6" s="105"/>
      <c r="AZ6" s="105"/>
      <c r="BA6" s="106"/>
      <c r="BB6" s="106"/>
    </row>
    <row r="7" spans="1:56" s="104" customFormat="1" ht="25.05" hidden="1" customHeight="1">
      <c r="A7" s="469"/>
      <c r="B7" s="468"/>
      <c r="C7" s="435"/>
      <c r="D7" s="468"/>
      <c r="E7" s="468"/>
      <c r="F7" s="437"/>
      <c r="G7" s="250"/>
      <c r="H7" s="435"/>
      <c r="I7" s="449"/>
      <c r="J7" s="449"/>
      <c r="K7" s="464"/>
      <c r="L7" s="468"/>
      <c r="M7" s="263" t="s">
        <v>165</v>
      </c>
      <c r="N7" s="257" t="s">
        <v>166</v>
      </c>
      <c r="O7" s="268"/>
      <c r="P7" s="268"/>
      <c r="Q7" s="252">
        <v>0</v>
      </c>
      <c r="R7" s="264">
        <f>AVERAGE(Q7:Q7)</f>
        <v>0</v>
      </c>
      <c r="S7" s="252" t="str">
        <f>IF(R7&lt;=50,"0",IF(AND(R7&gt;=50.01,R7&lt;=75),"1",IF(R7&gt;=75.01,"2")))</f>
        <v>0</v>
      </c>
      <c r="T7" s="449"/>
      <c r="U7" s="449"/>
      <c r="V7" s="464"/>
      <c r="W7" s="468"/>
      <c r="X7" s="248" t="s">
        <v>205</v>
      </c>
      <c r="Y7" s="304" t="s">
        <v>205</v>
      </c>
      <c r="Z7" s="338" t="s">
        <v>205</v>
      </c>
      <c r="AA7" s="315" t="s">
        <v>205</v>
      </c>
      <c r="AB7" s="112" t="s">
        <v>205</v>
      </c>
      <c r="AC7" s="112" t="s">
        <v>205</v>
      </c>
      <c r="AD7" s="250" t="s">
        <v>205</v>
      </c>
      <c r="AE7" s="109" t="s">
        <v>205</v>
      </c>
      <c r="AF7" s="285" t="s">
        <v>205</v>
      </c>
      <c r="AG7" s="353"/>
      <c r="AH7" s="353" t="str">
        <f t="shared" ref="AH7:AH67" si="0">IF(B7="",AH6,B7)</f>
        <v>Direccionamiento estratégico y planeación</v>
      </c>
      <c r="AI7" s="354" t="str">
        <f t="shared" ref="AI7:AI67" si="1">IF(A7="",AI6,A7)</f>
        <v>1G</v>
      </c>
      <c r="AJ7" s="170"/>
      <c r="AK7" s="301" t="s">
        <v>205</v>
      </c>
      <c r="AL7" s="339" t="s">
        <v>205</v>
      </c>
      <c r="AM7" s="383" t="s">
        <v>205</v>
      </c>
      <c r="AN7" s="111"/>
      <c r="AO7" s="111"/>
      <c r="AP7" s="108"/>
      <c r="AQ7" s="108"/>
      <c r="AR7" s="106"/>
      <c r="AS7" s="75"/>
      <c r="AT7" s="75"/>
      <c r="AU7" s="107"/>
      <c r="AV7" s="106"/>
      <c r="AW7" s="108"/>
      <c r="AX7" s="108"/>
      <c r="AY7" s="108"/>
      <c r="AZ7" s="108"/>
      <c r="BA7" s="106"/>
      <c r="BB7" s="106"/>
    </row>
    <row r="8" spans="1:56" s="113" customFormat="1" ht="213" customHeight="1">
      <c r="A8" s="465" t="s">
        <v>167</v>
      </c>
      <c r="B8" s="451" t="s">
        <v>148</v>
      </c>
      <c r="C8" s="452" t="s">
        <v>149</v>
      </c>
      <c r="D8" s="451" t="s">
        <v>150</v>
      </c>
      <c r="E8" s="451" t="s">
        <v>40</v>
      </c>
      <c r="F8" s="547" t="s">
        <v>168</v>
      </c>
      <c r="G8" s="257" t="s">
        <v>169</v>
      </c>
      <c r="H8" s="452" t="s">
        <v>170</v>
      </c>
      <c r="I8" s="467">
        <v>3</v>
      </c>
      <c r="J8" s="467">
        <v>4</v>
      </c>
      <c r="K8" s="554" t="str">
        <f>IF(AND(I8=1,J8=1),"Bajo",IF(AND(I8=1,J8=2),"Bajo",IF(AND(I8=1,J8=3),"Moderado",IF(AND(I8=1,J8=4),"Alto",IF(AND(I8=1,J8=5),"Extremo",IF(AND(I8=2,J8=1),"Bajo",IF(AND(I8=2,J8=2),"Bajo",IF(AND(I8=2,J8=3),"Moderado",IF(AND(I8=2,J8=4),"Alto",IF(AND(I8=2,J8=5),"Extremo",IF(AND(I8=3,J8=1),"Bajo",IF(AND(I8=3,J8=2),"Moderado",IF(AND(I8=3,J8=3),"Alto",IF(AND(I8=3,J8=4),"Extremo",IF(AND(I8=3,J8=5),"Extremo",IF(AND(I8=4,J8=1),"Moderado",IF(AND(I8=4,J8=2),"Alto",IF(AND(I8=4,J8=3),"Alto",IF(AND(I8=4,J8=4),"Extremo",IF(AND(I8=4,J8=5),"Extremo",IF(AND(I8=5,J8=1),"Alto",IF(AND(I8=5,J8=2),"Alto",IF(AND(I8=5,J8=3),"Extremo",IF(AND(I8=5,J8=4),"Extremo",IF(AND(I8=5,J8=5),"Extremo")))))))))))))))))))))))))</f>
        <v>Extremo</v>
      </c>
      <c r="L8" s="451" t="s">
        <v>61</v>
      </c>
      <c r="M8" s="269" t="s">
        <v>64</v>
      </c>
      <c r="N8" s="257" t="s">
        <v>171</v>
      </c>
      <c r="O8" s="257" t="s">
        <v>172</v>
      </c>
      <c r="P8" s="257" t="s">
        <v>173</v>
      </c>
      <c r="Q8" s="259">
        <v>80</v>
      </c>
      <c r="R8" s="537">
        <f>AVERAGE(Q8:Q9)</f>
        <v>75</v>
      </c>
      <c r="S8" s="451" t="str">
        <f>IF(R8&lt;=50,"0",IF(AND(R8&gt;=50.01,R8&lt;=75),"1",IF(R8&gt;=75.01,"2")))</f>
        <v>1</v>
      </c>
      <c r="T8" s="467">
        <f>I8-S8</f>
        <v>2</v>
      </c>
      <c r="U8" s="467">
        <f>J8-J10</f>
        <v>4</v>
      </c>
      <c r="V8" s="554" t="str">
        <f>IF(AND(T8=1,U8=1),"Bajo",IF(AND(T8=1,U8=2),"Bajo",IF(AND(T8=1,U8=3),"Moderado",IF(AND(T8=1,U8=4),"Alto",IF(AND(T8=1,U8=5),"Extremo",IF(AND(T8=2,U8=1),"Bajo",IF(AND(T8=2,U8=2),"Bajo",IF(AND(T8=2,U8=3),"Moderado",IF(AND(T8=2,U8=4),"Alto",IF(AND(T8=2,U8=5),"Extremo",IF(AND(T8=3,U8=1),"Bajo",IF(AND(T8=3,U8=2),"Moderado",IF(AND(T8=3,U8=3),"Alto",IF(AND(T8=3,U8=4),"Extremo",IF(AND(T8=3,U8=5),"Extremo",IF(AND(T8=4,U8=1),"Moderado",IF(AND(T8=4,U8=2),"Alto",IF(AND(T8=4,U8=3),"Alto",IF(AND(T8=4,U8=4),"Extremo",IF(AND(T8=4,U8=5),"Extremo",IF(AND(T8=5,U8=1),"Alto",IF(AND(T8=5,U8=2),"Alto",IF(AND(T8=5,U8=3),"Extremo",IF(AND(T8=5,U8=4),"Extremo",IF(AND(T8=5,U8=5),"Extremo")))))))))))))))))))))))))</f>
        <v>Alto</v>
      </c>
      <c r="W8" s="451" t="s">
        <v>157</v>
      </c>
      <c r="X8" s="286" t="s">
        <v>174</v>
      </c>
      <c r="Y8" s="305" t="s">
        <v>175</v>
      </c>
      <c r="Z8" s="380" t="s">
        <v>995</v>
      </c>
      <c r="AA8" s="145" t="s">
        <v>205</v>
      </c>
      <c r="AB8" s="116" t="s">
        <v>205</v>
      </c>
      <c r="AC8" s="112" t="s">
        <v>205</v>
      </c>
      <c r="AD8" s="276" t="s">
        <v>205</v>
      </c>
      <c r="AE8" s="109" t="s">
        <v>205</v>
      </c>
      <c r="AF8" s="285" t="s">
        <v>205</v>
      </c>
      <c r="AG8" s="276" t="s">
        <v>205</v>
      </c>
      <c r="AH8" s="278" t="str">
        <f t="shared" si="0"/>
        <v>Direccionamiento estratégico y planeación</v>
      </c>
      <c r="AI8" s="277" t="str">
        <f t="shared" si="1"/>
        <v>2G</v>
      </c>
      <c r="AJ8" s="104"/>
      <c r="AK8" s="301" t="s">
        <v>205</v>
      </c>
      <c r="AL8" s="302" t="s">
        <v>205</v>
      </c>
      <c r="AM8" s="383" t="s">
        <v>205</v>
      </c>
      <c r="AN8" s="114"/>
      <c r="AO8" s="115"/>
      <c r="AP8" s="105"/>
      <c r="AQ8" s="105"/>
      <c r="AR8" s="106"/>
      <c r="AS8" s="76"/>
      <c r="AT8" s="76"/>
      <c r="AU8" s="107"/>
      <c r="AV8" s="106"/>
      <c r="AW8" s="105"/>
      <c r="AX8" s="108"/>
      <c r="AY8" s="105"/>
      <c r="AZ8" s="105"/>
      <c r="BA8" s="106"/>
      <c r="BB8" s="106"/>
    </row>
    <row r="9" spans="1:56" s="113" customFormat="1" ht="205.05" customHeight="1">
      <c r="A9" s="465"/>
      <c r="B9" s="451"/>
      <c r="C9" s="452"/>
      <c r="D9" s="451"/>
      <c r="E9" s="451"/>
      <c r="F9" s="547"/>
      <c r="G9" s="257" t="s">
        <v>176</v>
      </c>
      <c r="H9" s="452"/>
      <c r="I9" s="467"/>
      <c r="J9" s="467"/>
      <c r="K9" s="554"/>
      <c r="L9" s="451"/>
      <c r="M9" s="269" t="s">
        <v>64</v>
      </c>
      <c r="N9" s="257" t="s">
        <v>177</v>
      </c>
      <c r="O9" s="257" t="s">
        <v>155</v>
      </c>
      <c r="P9" s="257" t="s">
        <v>178</v>
      </c>
      <c r="Q9" s="259">
        <v>70</v>
      </c>
      <c r="R9" s="537"/>
      <c r="S9" s="451"/>
      <c r="T9" s="467"/>
      <c r="U9" s="467"/>
      <c r="V9" s="554"/>
      <c r="W9" s="451"/>
      <c r="X9" s="286" t="s">
        <v>179</v>
      </c>
      <c r="Y9" s="305" t="s">
        <v>180</v>
      </c>
      <c r="Z9" s="367" t="s">
        <v>994</v>
      </c>
      <c r="AA9" s="145" t="s">
        <v>205</v>
      </c>
      <c r="AB9" s="116" t="s">
        <v>205</v>
      </c>
      <c r="AC9" s="112" t="s">
        <v>205</v>
      </c>
      <c r="AD9" s="276" t="s">
        <v>205</v>
      </c>
      <c r="AE9" s="109" t="s">
        <v>205</v>
      </c>
      <c r="AF9" s="285" t="s">
        <v>205</v>
      </c>
      <c r="AG9" s="276" t="s">
        <v>205</v>
      </c>
      <c r="AH9" s="278" t="str">
        <f t="shared" si="0"/>
        <v>Direccionamiento estratégico y planeación</v>
      </c>
      <c r="AI9" s="277" t="str">
        <f t="shared" si="1"/>
        <v>2G</v>
      </c>
      <c r="AJ9" s="104"/>
      <c r="AK9" s="301" t="s">
        <v>205</v>
      </c>
      <c r="AL9" s="302" t="s">
        <v>205</v>
      </c>
      <c r="AM9" s="383" t="s">
        <v>205</v>
      </c>
      <c r="AN9" s="114"/>
      <c r="AO9" s="114"/>
      <c r="AP9" s="105"/>
      <c r="AQ9" s="105"/>
      <c r="AR9" s="106"/>
      <c r="AS9" s="75"/>
      <c r="AT9" s="76"/>
      <c r="AU9" s="107"/>
      <c r="AV9" s="106"/>
      <c r="AW9" s="105"/>
      <c r="AX9" s="105"/>
      <c r="AY9" s="105"/>
      <c r="AZ9" s="105"/>
      <c r="BA9" s="106"/>
      <c r="BB9" s="106"/>
    </row>
    <row r="10" spans="1:56" s="113" customFormat="1" ht="93.45" hidden="1" customHeight="1">
      <c r="A10" s="465"/>
      <c r="B10" s="451"/>
      <c r="C10" s="452"/>
      <c r="D10" s="451"/>
      <c r="E10" s="451"/>
      <c r="F10" s="547"/>
      <c r="G10" s="210"/>
      <c r="H10" s="452"/>
      <c r="I10" s="467"/>
      <c r="J10" s="467"/>
      <c r="K10" s="554"/>
      <c r="L10" s="451"/>
      <c r="M10" s="263" t="s">
        <v>165</v>
      </c>
      <c r="N10" s="257" t="s">
        <v>166</v>
      </c>
      <c r="O10" s="257"/>
      <c r="P10" s="257"/>
      <c r="Q10" s="259">
        <v>0</v>
      </c>
      <c r="R10" s="267">
        <f>AVERAGE(Q10:Q10)</f>
        <v>0</v>
      </c>
      <c r="S10" s="259" t="str">
        <f>IF(R10&lt;=50,"0",IF(AND(R10&gt;=50.01,R10&lt;=75),"1",IF(R10&gt;=75.01,"2")))</f>
        <v>0</v>
      </c>
      <c r="T10" s="467"/>
      <c r="U10" s="467"/>
      <c r="V10" s="554"/>
      <c r="W10" s="451"/>
      <c r="X10" s="306" t="s">
        <v>205</v>
      </c>
      <c r="Y10" s="306" t="s">
        <v>205</v>
      </c>
      <c r="Z10" s="375" t="s">
        <v>205</v>
      </c>
      <c r="AA10" s="145" t="s">
        <v>205</v>
      </c>
      <c r="AB10" s="116" t="s">
        <v>205</v>
      </c>
      <c r="AC10" s="112" t="s">
        <v>205</v>
      </c>
      <c r="AD10" s="276" t="s">
        <v>205</v>
      </c>
      <c r="AE10" s="109" t="s">
        <v>205</v>
      </c>
      <c r="AF10" s="285" t="s">
        <v>205</v>
      </c>
      <c r="AG10" s="276" t="s">
        <v>205</v>
      </c>
      <c r="AH10" s="278" t="str">
        <f t="shared" si="0"/>
        <v>Direccionamiento estratégico y planeación</v>
      </c>
      <c r="AI10" s="277" t="str">
        <f t="shared" si="1"/>
        <v>2G</v>
      </c>
      <c r="AJ10" s="104"/>
      <c r="AK10" s="301" t="s">
        <v>205</v>
      </c>
      <c r="AL10" s="302" t="s">
        <v>205</v>
      </c>
      <c r="AM10" s="383" t="s">
        <v>205</v>
      </c>
      <c r="AN10" s="115"/>
      <c r="AO10" s="115"/>
      <c r="AP10" s="108"/>
      <c r="AQ10" s="108"/>
      <c r="AR10" s="106"/>
      <c r="AS10" s="75"/>
      <c r="AT10" s="75"/>
      <c r="AU10" s="107"/>
      <c r="AV10" s="106"/>
      <c r="AW10" s="108"/>
      <c r="AX10" s="108"/>
      <c r="AY10" s="108"/>
      <c r="AZ10" s="108"/>
      <c r="BA10" s="106"/>
      <c r="BB10" s="106"/>
    </row>
    <row r="11" spans="1:56" s="104" customFormat="1" ht="133.05000000000001" customHeight="1">
      <c r="A11" s="469" t="s">
        <v>181</v>
      </c>
      <c r="B11" s="468" t="s">
        <v>148</v>
      </c>
      <c r="C11" s="435" t="s">
        <v>149</v>
      </c>
      <c r="D11" s="468" t="s">
        <v>150</v>
      </c>
      <c r="E11" s="468" t="s">
        <v>40</v>
      </c>
      <c r="F11" s="437" t="s">
        <v>182</v>
      </c>
      <c r="G11" s="502" t="s">
        <v>183</v>
      </c>
      <c r="H11" s="435" t="s">
        <v>184</v>
      </c>
      <c r="I11" s="449">
        <v>3</v>
      </c>
      <c r="J11" s="449">
        <v>4</v>
      </c>
      <c r="K11" s="464" t="str">
        <f>IF(AND(I11=1,J11=1),"Bajo",IF(AND(I11=1,J11=2),"Bajo",IF(AND(I11=1,J11=3),"Moderado",IF(AND(I11=1,J11=4),"Alto",IF(AND(I11=1,J11=5),"Extremo",IF(AND(I11=2,J11=1),"Bajo",IF(AND(I11=2,J11=2),"Bajo",IF(AND(I11=2,J11=3),"Moderado",IF(AND(I11=2,J11=4),"Alto",IF(AND(I11=2,J11=5),"Extremo",IF(AND(I11=3,J11=1),"Bajo",IF(AND(I11=3,J11=2),"Moderado",IF(AND(I11=3,J11=3),"Alto",IF(AND(I11=3,J11=4),"Extremo",IF(AND(I11=3,J11=5),"Extremo",IF(AND(I11=4,J11=1),"Moderado",IF(AND(I11=4,J11=2),"Alto",IF(AND(I11=4,J11=3),"Alto",IF(AND(I11=4,J11=4),"Extremo",IF(AND(I11=4,J11=5),"Extremo",IF(AND(I11=5,J11=1),"Alto",IF(AND(I11=5,J11=2),"Alto",IF(AND(I11=5,J11=3),"Extremo",IF(AND(I11=5,J11=4),"Extremo",IF(AND(I11=5,J11=5),"Extremo")))))))))))))))))))))))))</f>
        <v>Extremo</v>
      </c>
      <c r="L11" s="468" t="s">
        <v>61</v>
      </c>
      <c r="M11" s="263" t="s">
        <v>64</v>
      </c>
      <c r="N11" s="250" t="s">
        <v>185</v>
      </c>
      <c r="O11" s="250" t="s">
        <v>155</v>
      </c>
      <c r="P11" s="250" t="s">
        <v>186</v>
      </c>
      <c r="Q11" s="252">
        <v>85</v>
      </c>
      <c r="R11" s="453">
        <f>AVERAGE(Q11:Q12)</f>
        <v>85</v>
      </c>
      <c r="S11" s="442" t="str">
        <f>IF(R11&lt;=50,"0",IF(AND(R11&gt;=50.01,R11&lt;=75),"1",IF(R11&gt;=75.01,"2")))</f>
        <v>2</v>
      </c>
      <c r="T11" s="449">
        <f>I11-S11</f>
        <v>1</v>
      </c>
      <c r="U11" s="449">
        <f>J11-S13</f>
        <v>4</v>
      </c>
      <c r="V11" s="464" t="str">
        <f>IF(AND(T11=1,U11=1),"Bajo",IF(AND(T11=1,U11=2),"Bajo",IF(AND(T11=1,U11=3),"Moderado",IF(AND(T11=1,U11=4),"Alto",IF(AND(T11=1,U11=5),"Extremo",IF(AND(T11=2,U11=1),"Bajo",IF(AND(T11=2,U11=2),"Bajo",IF(AND(T11=2,U11=3),"Moderado",IF(AND(T11=2,U11=4),"Alto",IF(AND(T11=2,U11=5),"Extremo",IF(AND(T11=3,U11=1),"Bajo",IF(AND(T11=3,U11=2),"Moderado",IF(AND(T11=3,U11=3),"Alto",IF(AND(T11=3,U11=4),"Extremo",IF(AND(T11=3,U11=5),"Extremo",IF(AND(T11=4,U11=1),"Moderado",IF(AND(T11=4,U11=2),"Alto",IF(AND(T11=4,U11=3),"Alto",IF(AND(T11=4,U11=4),"Extremo",IF(AND(T11=4,U11=5),"Extremo",IF(AND(T11=5,U11=1),"Alto",IF(AND(T11=5,U11=2),"Alto",IF(AND(T11=5,U11=3),"Extremo",IF(AND(T11=5,U11=4),"Extremo",IF(AND(T11=5,U11=5),"Extremo")))))))))))))))))))))))))</f>
        <v>Alto</v>
      </c>
      <c r="W11" s="468" t="s">
        <v>157</v>
      </c>
      <c r="X11" s="248" t="s">
        <v>187</v>
      </c>
      <c r="Y11" s="303" t="s">
        <v>188</v>
      </c>
      <c r="Z11" s="367" t="s">
        <v>993</v>
      </c>
      <c r="AA11" s="145" t="s">
        <v>205</v>
      </c>
      <c r="AB11" s="116" t="s">
        <v>205</v>
      </c>
      <c r="AC11" s="112" t="s">
        <v>205</v>
      </c>
      <c r="AD11" s="276" t="s">
        <v>205</v>
      </c>
      <c r="AE11" s="109" t="s">
        <v>205</v>
      </c>
      <c r="AF11" s="285" t="s">
        <v>205</v>
      </c>
      <c r="AG11" s="276" t="s">
        <v>205</v>
      </c>
      <c r="AH11" s="278" t="str">
        <f t="shared" si="0"/>
        <v>Direccionamiento estratégico y planeación</v>
      </c>
      <c r="AI11" s="277" t="str">
        <f t="shared" si="1"/>
        <v>3G</v>
      </c>
      <c r="AK11" s="301" t="s">
        <v>205</v>
      </c>
      <c r="AL11" s="302" t="s">
        <v>205</v>
      </c>
      <c r="AM11" s="383" t="s">
        <v>205</v>
      </c>
      <c r="AN11" s="102"/>
      <c r="AO11" s="102"/>
      <c r="AP11" s="105"/>
      <c r="AQ11" s="105"/>
      <c r="AR11" s="106"/>
      <c r="AS11" s="76"/>
      <c r="AT11" s="76"/>
      <c r="AU11" s="119"/>
      <c r="AV11" s="106"/>
      <c r="AW11" s="105"/>
      <c r="AX11" s="105"/>
      <c r="AY11" s="105"/>
      <c r="AZ11" s="105"/>
      <c r="BA11" s="106"/>
      <c r="BB11" s="106"/>
    </row>
    <row r="12" spans="1:56" s="104" customFormat="1" ht="204.45" customHeight="1">
      <c r="A12" s="469"/>
      <c r="B12" s="468"/>
      <c r="C12" s="435"/>
      <c r="D12" s="468"/>
      <c r="E12" s="468"/>
      <c r="F12" s="437"/>
      <c r="G12" s="504"/>
      <c r="H12" s="435"/>
      <c r="I12" s="449"/>
      <c r="J12" s="449"/>
      <c r="K12" s="464"/>
      <c r="L12" s="468"/>
      <c r="M12" s="263" t="s">
        <v>64</v>
      </c>
      <c r="N12" s="250" t="s">
        <v>189</v>
      </c>
      <c r="O12" s="250" t="s">
        <v>190</v>
      </c>
      <c r="P12" s="250" t="s">
        <v>191</v>
      </c>
      <c r="Q12" s="252">
        <v>85</v>
      </c>
      <c r="R12" s="455"/>
      <c r="S12" s="444"/>
      <c r="T12" s="449"/>
      <c r="U12" s="449"/>
      <c r="V12" s="464"/>
      <c r="W12" s="468"/>
      <c r="X12" s="248" t="s">
        <v>192</v>
      </c>
      <c r="Y12" s="303" t="s">
        <v>193</v>
      </c>
      <c r="Z12" s="367" t="s">
        <v>992</v>
      </c>
      <c r="AA12" s="145" t="s">
        <v>205</v>
      </c>
      <c r="AB12" s="116" t="s">
        <v>205</v>
      </c>
      <c r="AC12" s="112" t="s">
        <v>205</v>
      </c>
      <c r="AD12" s="276" t="s">
        <v>205</v>
      </c>
      <c r="AE12" s="109" t="s">
        <v>205</v>
      </c>
      <c r="AF12" s="285" t="s">
        <v>205</v>
      </c>
      <c r="AG12" s="276" t="s">
        <v>205</v>
      </c>
      <c r="AH12" s="278" t="str">
        <f t="shared" si="0"/>
        <v>Direccionamiento estratégico y planeación</v>
      </c>
      <c r="AI12" s="277" t="str">
        <f t="shared" si="1"/>
        <v>3G</v>
      </c>
      <c r="AK12" s="301" t="s">
        <v>205</v>
      </c>
      <c r="AL12" s="302" t="s">
        <v>205</v>
      </c>
      <c r="AM12" s="383" t="s">
        <v>205</v>
      </c>
      <c r="AN12" s="102"/>
      <c r="AO12" s="102"/>
      <c r="AP12" s="105"/>
      <c r="AQ12" s="105"/>
      <c r="AR12" s="106"/>
      <c r="AS12" s="76"/>
      <c r="AT12" s="76"/>
      <c r="AU12" s="119"/>
      <c r="AV12" s="106"/>
      <c r="AW12" s="105"/>
      <c r="AX12" s="105"/>
      <c r="AY12" s="105"/>
      <c r="AZ12" s="105"/>
      <c r="BA12" s="106"/>
      <c r="BB12" s="106"/>
    </row>
    <row r="13" spans="1:56" s="104" customFormat="1" ht="93.75" hidden="1" customHeight="1">
      <c r="A13" s="469"/>
      <c r="B13" s="468"/>
      <c r="C13" s="435"/>
      <c r="D13" s="468"/>
      <c r="E13" s="468"/>
      <c r="F13" s="437"/>
      <c r="G13" s="250"/>
      <c r="H13" s="435"/>
      <c r="I13" s="449"/>
      <c r="J13" s="449"/>
      <c r="K13" s="464"/>
      <c r="L13" s="468"/>
      <c r="M13" s="263" t="s">
        <v>165</v>
      </c>
      <c r="N13" s="257" t="s">
        <v>166</v>
      </c>
      <c r="O13" s="250"/>
      <c r="P13" s="250"/>
      <c r="Q13" s="252">
        <v>0</v>
      </c>
      <c r="R13" s="264">
        <f>AVERAGE(Q13:Q13)</f>
        <v>0</v>
      </c>
      <c r="S13" s="252" t="str">
        <f t="shared" ref="S13:S18" si="2">IF(R13&lt;=50,"0",IF(AND(R13&gt;=50.01,R13&lt;=75),"1",IF(R13&gt;=75.01,"2")))</f>
        <v>0</v>
      </c>
      <c r="T13" s="449"/>
      <c r="U13" s="449"/>
      <c r="V13" s="464"/>
      <c r="W13" s="468"/>
      <c r="X13" s="306" t="s">
        <v>205</v>
      </c>
      <c r="Y13" s="306" t="s">
        <v>205</v>
      </c>
      <c r="Z13" s="338" t="s">
        <v>205</v>
      </c>
      <c r="AA13" s="145" t="s">
        <v>205</v>
      </c>
      <c r="AB13" s="116" t="s">
        <v>205</v>
      </c>
      <c r="AC13" s="112" t="s">
        <v>205</v>
      </c>
      <c r="AD13" s="276" t="s">
        <v>205</v>
      </c>
      <c r="AE13" s="109" t="s">
        <v>205</v>
      </c>
      <c r="AF13" s="285" t="s">
        <v>205</v>
      </c>
      <c r="AG13" s="276" t="s">
        <v>205</v>
      </c>
      <c r="AH13" s="278" t="str">
        <f t="shared" si="0"/>
        <v>Direccionamiento estratégico y planeación</v>
      </c>
      <c r="AI13" s="277" t="str">
        <f t="shared" si="1"/>
        <v>3G</v>
      </c>
      <c r="AK13" s="301" t="s">
        <v>205</v>
      </c>
      <c r="AL13" s="302" t="s">
        <v>205</v>
      </c>
      <c r="AM13" s="383" t="s">
        <v>205</v>
      </c>
      <c r="AN13" s="111"/>
      <c r="AO13" s="111"/>
      <c r="AP13" s="108"/>
      <c r="AQ13" s="108"/>
      <c r="AR13" s="106"/>
      <c r="AS13" s="75"/>
      <c r="AT13" s="75"/>
      <c r="AU13" s="107"/>
      <c r="AV13" s="106"/>
      <c r="AW13" s="108"/>
      <c r="AX13" s="108"/>
      <c r="AY13" s="108"/>
      <c r="AZ13" s="108"/>
      <c r="BA13" s="106"/>
      <c r="BB13" s="106"/>
    </row>
    <row r="14" spans="1:56" s="104" customFormat="1" ht="254.55" customHeight="1">
      <c r="A14" s="469" t="s">
        <v>194</v>
      </c>
      <c r="B14" s="451" t="s">
        <v>195</v>
      </c>
      <c r="C14" s="435" t="s">
        <v>196</v>
      </c>
      <c r="D14" s="468" t="s">
        <v>197</v>
      </c>
      <c r="E14" s="468" t="s">
        <v>40</v>
      </c>
      <c r="F14" s="547" t="s">
        <v>198</v>
      </c>
      <c r="G14" s="257" t="s">
        <v>199</v>
      </c>
      <c r="H14" s="452" t="s">
        <v>200</v>
      </c>
      <c r="I14" s="467">
        <v>3</v>
      </c>
      <c r="J14" s="467">
        <v>3</v>
      </c>
      <c r="K14" s="464" t="str">
        <f>IF(AND(I14=1,J14=1),"Bajo",IF(AND(I14=1,J14=2),"Bajo",IF(AND(I14=1,J14=3),"Moderado",IF(AND(I14=1,J14=4),"Alto",IF(AND(I14=1,J14=5),"Extremo",IF(AND(I14=2,J14=1),"Bajo",IF(AND(I14=2,J14=2),"Bajo",IF(AND(I14=2,J14=3),"Moderado",IF(AND(I14=2,J14=4),"Alto",IF(AND(I14=2,J14=5),"Extremo",IF(AND(I14=3,J14=1),"Bajo",IF(AND(I14=3,J14=2),"Moderado",IF(AND(I14=3,J14=3),"Alto",IF(AND(I14=3,J14=4),"Extremo",IF(AND(I14=3,J14=5),"Extremo",IF(AND(I14=4,J14=1),"Moderado",IF(AND(I14=4,J14=2),"Alto",IF(AND(I14=4,J14=3),"Alto",IF(AND(I14=4,J14=4),"Extremo",IF(AND(I14=4,J14=5),"Extremo",IF(AND(I14=5,J14=1),"Alto",IF(AND(I14=5,J14=2),"Alto",IF(AND(I14=5,J14=3),"Extremo",IF(AND(I14=5,J14=4),"Extremo",IF(AND(I14=5,J14=5),"Extremo")))))))))))))))))))))))))</f>
        <v>Alto</v>
      </c>
      <c r="L14" s="451" t="s">
        <v>61</v>
      </c>
      <c r="M14" s="263" t="s">
        <v>64</v>
      </c>
      <c r="N14" s="257" t="s">
        <v>201</v>
      </c>
      <c r="O14" s="123" t="s">
        <v>202</v>
      </c>
      <c r="P14" s="123" t="s">
        <v>203</v>
      </c>
      <c r="Q14" s="259">
        <v>85</v>
      </c>
      <c r="R14" s="267">
        <f>AVERAGE(Q14:Q14)</f>
        <v>85</v>
      </c>
      <c r="S14" s="260" t="str">
        <f t="shared" si="2"/>
        <v>2</v>
      </c>
      <c r="T14" s="471">
        <f>I14-S14</f>
        <v>1</v>
      </c>
      <c r="U14" s="532">
        <f>J14-S15</f>
        <v>3</v>
      </c>
      <c r="V14" s="464" t="str">
        <f>IF(AND(T14=1,U14=1),"Bajo",IF(AND(T14=1,U14=2),"Bajo",IF(AND(T14=1,U14=3),"Moderado",IF(AND(T14=1,U14=4),"Alto",IF(AND(T14=1,U14=5),"Extremo",IF(AND(T14=2,U14=1),"Bajo",IF(AND(T14=2,U14=2),"Bajo",IF(AND(T14=2,U14=3),"Moderado",IF(AND(T14=2,U14=4),"Alto",IF(AND(T14=2,U14=5),"Extremo",IF(AND(T14=3,U14=1),"Bajo",IF(AND(T14=3,U14=2),"Moderado",IF(AND(T14=3,U14=3),"Alto",IF(AND(T14=3,U14=4),"Extremo",IF(AND(T14=3,U14=5),"Extremo",IF(AND(T14=4,U14=1),"Moderado",IF(AND(T14=4,U14=2),"Alto",IF(AND(T14=4,U14=3),"Alto",IF(AND(T14=4,U14=4),"Extremo",IF(AND(T14=4,U14=5),"Extremo",IF(AND(T14=5,U14=1),"Alto",IF(AND(T14=5,U14=2),"Alto",IF(AND(T14=5,U14=3),"Extremo",IF(AND(T14=5,U14=4),"Extremo",IF(AND(T14=5,U14=5),"Extremo")))))))))))))))))))))))))</f>
        <v>Moderado</v>
      </c>
      <c r="W14" s="536" t="s">
        <v>157</v>
      </c>
      <c r="X14" s="248" t="s">
        <v>204</v>
      </c>
      <c r="Y14" s="360" t="s">
        <v>206</v>
      </c>
      <c r="Z14" s="381" t="s">
        <v>966</v>
      </c>
      <c r="AA14" s="145" t="s">
        <v>205</v>
      </c>
      <c r="AB14" s="116" t="s">
        <v>205</v>
      </c>
      <c r="AC14" s="112" t="s">
        <v>205</v>
      </c>
      <c r="AD14" s="276" t="s">
        <v>205</v>
      </c>
      <c r="AE14" s="109" t="s">
        <v>205</v>
      </c>
      <c r="AF14" s="285" t="s">
        <v>205</v>
      </c>
      <c r="AG14" s="276" t="s">
        <v>205</v>
      </c>
      <c r="AH14" s="278" t="str">
        <f t="shared" si="0"/>
        <v>Gestión de calidad</v>
      </c>
      <c r="AI14" s="277" t="str">
        <f t="shared" si="1"/>
        <v>4G</v>
      </c>
      <c r="AK14" s="301" t="s">
        <v>205</v>
      </c>
      <c r="AL14" s="302" t="s">
        <v>205</v>
      </c>
      <c r="AM14" s="383" t="s">
        <v>205</v>
      </c>
      <c r="AN14" s="102"/>
      <c r="AO14" s="111"/>
      <c r="AP14" s="121"/>
      <c r="AQ14" s="121"/>
      <c r="AR14" s="106"/>
      <c r="AS14" s="76"/>
      <c r="AT14" s="76"/>
      <c r="AU14" s="107"/>
      <c r="AV14" s="106"/>
      <c r="AW14" s="105"/>
      <c r="AX14" s="108"/>
      <c r="AY14" s="121"/>
      <c r="AZ14" s="121"/>
      <c r="BA14" s="106"/>
      <c r="BB14" s="106"/>
    </row>
    <row r="15" spans="1:56" s="104" customFormat="1" ht="93.75" hidden="1" customHeight="1">
      <c r="A15" s="489"/>
      <c r="B15" s="451"/>
      <c r="C15" s="435"/>
      <c r="D15" s="468"/>
      <c r="E15" s="469"/>
      <c r="F15" s="547"/>
      <c r="G15" s="210"/>
      <c r="H15" s="452"/>
      <c r="I15" s="467"/>
      <c r="J15" s="467"/>
      <c r="K15" s="538"/>
      <c r="L15" s="465"/>
      <c r="M15" s="122" t="s">
        <v>165</v>
      </c>
      <c r="N15" s="257" t="s">
        <v>166</v>
      </c>
      <c r="O15" s="123"/>
      <c r="P15" s="123"/>
      <c r="Q15" s="259">
        <v>0</v>
      </c>
      <c r="R15" s="267">
        <f>AVERAGE(Q15:Q15)</f>
        <v>0</v>
      </c>
      <c r="S15" s="124" t="str">
        <f t="shared" si="2"/>
        <v>0</v>
      </c>
      <c r="T15" s="471"/>
      <c r="U15" s="532"/>
      <c r="V15" s="538"/>
      <c r="W15" s="465"/>
      <c r="X15" s="239" t="s">
        <v>205</v>
      </c>
      <c r="Y15" s="306" t="s">
        <v>205</v>
      </c>
      <c r="Z15" s="376" t="s">
        <v>205</v>
      </c>
      <c r="AA15" s="145" t="s">
        <v>205</v>
      </c>
      <c r="AB15" s="116" t="s">
        <v>205</v>
      </c>
      <c r="AC15" s="112" t="s">
        <v>205</v>
      </c>
      <c r="AD15" s="276" t="s">
        <v>205</v>
      </c>
      <c r="AE15" s="109" t="s">
        <v>205</v>
      </c>
      <c r="AF15" s="285" t="s">
        <v>205</v>
      </c>
      <c r="AG15" s="276" t="s">
        <v>205</v>
      </c>
      <c r="AH15" s="278" t="str">
        <f t="shared" si="0"/>
        <v>Gestión de calidad</v>
      </c>
      <c r="AI15" s="277" t="str">
        <f t="shared" si="1"/>
        <v>4G</v>
      </c>
      <c r="AK15" s="301" t="s">
        <v>205</v>
      </c>
      <c r="AL15" s="302" t="s">
        <v>205</v>
      </c>
      <c r="AM15" s="383" t="s">
        <v>205</v>
      </c>
      <c r="AN15" s="111"/>
      <c r="AO15" s="111"/>
      <c r="AP15" s="108"/>
      <c r="AQ15" s="108"/>
      <c r="AR15" s="106"/>
      <c r="AS15" s="79"/>
      <c r="AT15" s="75"/>
      <c r="AU15" s="107"/>
      <c r="AV15" s="106"/>
      <c r="AW15" s="108"/>
      <c r="AX15" s="108"/>
      <c r="AY15" s="108"/>
      <c r="AZ15" s="108"/>
      <c r="BA15" s="106"/>
      <c r="BB15" s="106"/>
    </row>
    <row r="16" spans="1:56" s="104" customFormat="1" ht="220.5" customHeight="1">
      <c r="A16" s="469" t="s">
        <v>207</v>
      </c>
      <c r="B16" s="451" t="s">
        <v>195</v>
      </c>
      <c r="C16" s="452" t="s">
        <v>196</v>
      </c>
      <c r="D16" s="451" t="s">
        <v>197</v>
      </c>
      <c r="E16" s="468" t="s">
        <v>40</v>
      </c>
      <c r="F16" s="466" t="s">
        <v>208</v>
      </c>
      <c r="G16" s="257" t="s">
        <v>209</v>
      </c>
      <c r="H16" s="452" t="s">
        <v>210</v>
      </c>
      <c r="I16" s="467">
        <v>3</v>
      </c>
      <c r="J16" s="467">
        <v>3</v>
      </c>
      <c r="K16" s="464" t="str">
        <f>IF(AND(I16=1,J16=1),"Bajo",IF(AND(I16=1,J16=2),"Bajo",IF(AND(I16=1,J16=3),"Moderado",IF(AND(I16=1,J16=4),"Alto",IF(AND(I16=1,J16=5),"Extremo",IF(AND(I16=2,J16=1),"Bajo",IF(AND(I16=2,J16=2),"Bajo",IF(AND(I16=2,J16=3),"Moderado",IF(AND(I16=2,J16=4),"Alto",IF(AND(I16=2,J16=5),"Extremo",IF(AND(I16=3,J16=1),"Bajo",IF(AND(I16=3,J16=2),"Moderado",IF(AND(I16=3,J16=3),"Alto",IF(AND(I16=3,J16=4),"Extremo",IF(AND(I16=3,J16=5),"Extremo",IF(AND(I16=4,J16=1),"Moderado",IF(AND(I16=4,J16=2),"Alto",IF(AND(I16=4,J16=3),"Alto",IF(AND(I16=4,J16=4),"Extremo",IF(AND(I16=4,J16=5),"Extremo",IF(AND(I16=5,J16=1),"Alto",IF(AND(I16=5,J16=2),"Alto",IF(AND(I16=5,J16=3),"Extremo",IF(AND(I16=5,J16=4),"Extremo",IF(AND(I16=5,J16=5),"Extremo")))))))))))))))))))))))))</f>
        <v>Alto</v>
      </c>
      <c r="L16" s="451" t="s">
        <v>61</v>
      </c>
      <c r="M16" s="263" t="s">
        <v>64</v>
      </c>
      <c r="N16" s="257" t="s">
        <v>211</v>
      </c>
      <c r="O16" s="123" t="s">
        <v>190</v>
      </c>
      <c r="P16" s="123" t="s">
        <v>212</v>
      </c>
      <c r="Q16" s="259">
        <v>85</v>
      </c>
      <c r="R16" s="267">
        <f>AVERAGE(Q16:Q16)</f>
        <v>85</v>
      </c>
      <c r="S16" s="260" t="str">
        <f t="shared" si="2"/>
        <v>2</v>
      </c>
      <c r="T16" s="471">
        <f>I16-S16</f>
        <v>1</v>
      </c>
      <c r="U16" s="532">
        <f>J16-S17</f>
        <v>3</v>
      </c>
      <c r="V16" s="464" t="str">
        <f>IF(AND(T16=1,U16=1),"Bajo",IF(AND(T16=1,U16=2),"Bajo",IF(AND(T16=1,U16=3),"Moderado",IF(AND(T16=1,U16=4),"Alto",IF(AND(T16=1,U16=5),"Extremo",IF(AND(T16=2,U16=1),"Bajo",IF(AND(T16=2,U16=2),"Bajo",IF(AND(T16=2,U16=3),"Moderado",IF(AND(T16=2,U16=4),"Alto",IF(AND(T16=2,U16=5),"Extremo",IF(AND(T16=3,U16=1),"Bajo",IF(AND(T16=3,U16=2),"Moderado",IF(AND(T16=3,U16=3),"Alto",IF(AND(T16=3,U16=4),"Extremo",IF(AND(T16=3,U16=5),"Extremo",IF(AND(T16=4,U16=1),"Moderado",IF(AND(T16=4,U16=2),"Alto",IF(AND(T16=4,U16=3),"Alto",IF(AND(T16=4,U16=4),"Extremo",IF(AND(T16=4,U16=5),"Extremo",IF(AND(T16=5,U16=1),"Alto",IF(AND(T16=5,U16=2),"Alto",IF(AND(T16=5,U16=3),"Extremo",IF(AND(T16=5,U16=4),"Extremo",IF(AND(T16=5,U16=5),"Extremo")))))))))))))))))))))))))</f>
        <v>Moderado</v>
      </c>
      <c r="W16" s="536" t="s">
        <v>157</v>
      </c>
      <c r="X16" s="248" t="s">
        <v>213</v>
      </c>
      <c r="Y16" s="360" t="s">
        <v>214</v>
      </c>
      <c r="Z16" s="381" t="s">
        <v>967</v>
      </c>
      <c r="AA16" s="145" t="s">
        <v>205</v>
      </c>
      <c r="AB16" s="116" t="s">
        <v>205</v>
      </c>
      <c r="AC16" s="112" t="s">
        <v>205</v>
      </c>
      <c r="AD16" s="276" t="s">
        <v>205</v>
      </c>
      <c r="AE16" s="109" t="s">
        <v>205</v>
      </c>
      <c r="AF16" s="285" t="s">
        <v>205</v>
      </c>
      <c r="AG16" s="276" t="s">
        <v>205</v>
      </c>
      <c r="AH16" s="278" t="str">
        <f t="shared" si="0"/>
        <v>Gestión de calidad</v>
      </c>
      <c r="AI16" s="277" t="str">
        <f t="shared" si="1"/>
        <v>5G</v>
      </c>
      <c r="AK16" s="301" t="s">
        <v>205</v>
      </c>
      <c r="AL16" s="302" t="s">
        <v>205</v>
      </c>
      <c r="AM16" s="383" t="s">
        <v>205</v>
      </c>
      <c r="AN16" s="102"/>
      <c r="AO16" s="111"/>
      <c r="AP16" s="121"/>
      <c r="AQ16" s="121"/>
      <c r="AR16" s="106"/>
      <c r="AS16" s="76"/>
      <c r="AT16" s="78"/>
      <c r="AU16" s="107"/>
      <c r="AV16" s="106"/>
      <c r="AW16" s="105"/>
      <c r="AX16" s="108"/>
      <c r="AY16" s="121"/>
      <c r="AZ16" s="121"/>
      <c r="BA16" s="106"/>
      <c r="BB16" s="106"/>
    </row>
    <row r="17" spans="1:54" s="104" customFormat="1" ht="93.75" hidden="1" customHeight="1">
      <c r="A17" s="469"/>
      <c r="B17" s="451"/>
      <c r="C17" s="452"/>
      <c r="D17" s="451"/>
      <c r="E17" s="469"/>
      <c r="F17" s="547"/>
      <c r="G17" s="257"/>
      <c r="H17" s="452"/>
      <c r="I17" s="467"/>
      <c r="J17" s="467"/>
      <c r="K17" s="538"/>
      <c r="L17" s="465"/>
      <c r="M17" s="122" t="s">
        <v>165</v>
      </c>
      <c r="N17" s="257" t="s">
        <v>166</v>
      </c>
      <c r="O17" s="123"/>
      <c r="P17" s="123"/>
      <c r="Q17" s="259">
        <v>0</v>
      </c>
      <c r="R17" s="267">
        <f>AVERAGE(Q17:Q17)</f>
        <v>0</v>
      </c>
      <c r="S17" s="124" t="str">
        <f t="shared" si="2"/>
        <v>0</v>
      </c>
      <c r="T17" s="471"/>
      <c r="U17" s="532"/>
      <c r="V17" s="538"/>
      <c r="W17" s="465"/>
      <c r="X17" s="239" t="s">
        <v>205</v>
      </c>
      <c r="Y17" s="306" t="s">
        <v>205</v>
      </c>
      <c r="Z17" s="376" t="s">
        <v>205</v>
      </c>
      <c r="AA17" s="145" t="s">
        <v>205</v>
      </c>
      <c r="AB17" s="116" t="s">
        <v>205</v>
      </c>
      <c r="AC17" s="112" t="s">
        <v>205</v>
      </c>
      <c r="AD17" s="276" t="s">
        <v>205</v>
      </c>
      <c r="AE17" s="109" t="s">
        <v>205</v>
      </c>
      <c r="AF17" s="285" t="s">
        <v>205</v>
      </c>
      <c r="AG17" s="276" t="s">
        <v>205</v>
      </c>
      <c r="AH17" s="278" t="str">
        <f t="shared" si="0"/>
        <v>Gestión de calidad</v>
      </c>
      <c r="AI17" s="277" t="str">
        <f t="shared" si="1"/>
        <v>5G</v>
      </c>
      <c r="AK17" s="301" t="s">
        <v>205</v>
      </c>
      <c r="AL17" s="302" t="s">
        <v>205</v>
      </c>
      <c r="AM17" s="383" t="s">
        <v>205</v>
      </c>
      <c r="AN17" s="111"/>
      <c r="AO17" s="111"/>
      <c r="AP17" s="126"/>
      <c r="AQ17" s="126"/>
      <c r="AR17" s="106"/>
      <c r="AS17" s="75"/>
      <c r="AT17" s="75"/>
      <c r="AU17" s="107"/>
      <c r="AV17" s="106"/>
      <c r="AW17" s="108"/>
      <c r="AX17" s="108"/>
      <c r="AY17" s="126"/>
      <c r="AZ17" s="126"/>
      <c r="BA17" s="106"/>
      <c r="BB17" s="106"/>
    </row>
    <row r="18" spans="1:54" s="113" customFormat="1" ht="238.95" customHeight="1">
      <c r="A18" s="469" t="s">
        <v>215</v>
      </c>
      <c r="B18" s="451" t="s">
        <v>216</v>
      </c>
      <c r="C18" s="452" t="s">
        <v>217</v>
      </c>
      <c r="D18" s="451" t="s">
        <v>197</v>
      </c>
      <c r="E18" s="468" t="s">
        <v>40</v>
      </c>
      <c r="F18" s="547" t="s">
        <v>218</v>
      </c>
      <c r="G18" s="257" t="s">
        <v>219</v>
      </c>
      <c r="H18" s="452" t="s">
        <v>220</v>
      </c>
      <c r="I18" s="467">
        <v>3</v>
      </c>
      <c r="J18" s="467">
        <v>3</v>
      </c>
      <c r="K18" s="464" t="str">
        <f>IF(AND(I18=1,J18=1),"Bajo",IF(AND(I18=1,J18=2),"Bajo",IF(AND(I18=1,J18=3),"Moderado",IF(AND(I18=1,J18=4),"Alto",IF(AND(I18=1,J18=5),"Extremo",IF(AND(I18=2,J18=1),"Bajo",IF(AND(I18=2,J18=2),"Bajo",IF(AND(I18=2,J18=3),"Moderado",IF(AND(I18=2,J18=4),"Alto",IF(AND(I18=2,J18=5),"Extremo",IF(AND(I18=3,J18=1),"Bajo",IF(AND(I18=3,J18=2),"Moderado",IF(AND(I18=3,J18=3),"Alto",IF(AND(I18=3,J18=4),"Extremo",IF(AND(I18=3,J18=5),"Extremo",IF(AND(I18=4,J18=1),"Moderado",IF(AND(I18=4,J18=2),"Alto",IF(AND(I18=4,J18=3),"Alto",IF(AND(I18=4,J18=4),"Extremo",IF(AND(I18=4,J18=5),"Extremo",IF(AND(I18=5,J18=1),"Alto",IF(AND(I18=5,J18=2),"Alto",IF(AND(I18=5,J18=3),"Extremo",IF(AND(I18=5,J18=4),"Extremo",IF(AND(I18=5,J18=5),"Extremo")))))))))))))))))))))))))</f>
        <v>Alto</v>
      </c>
      <c r="L18" s="451" t="s">
        <v>61</v>
      </c>
      <c r="M18" s="269" t="s">
        <v>64</v>
      </c>
      <c r="N18" s="250" t="s">
        <v>221</v>
      </c>
      <c r="O18" s="123" t="s">
        <v>222</v>
      </c>
      <c r="P18" s="123" t="s">
        <v>223</v>
      </c>
      <c r="Q18" s="259">
        <v>85</v>
      </c>
      <c r="R18" s="537">
        <f>AVERAGE(Q18:Q19)</f>
        <v>85</v>
      </c>
      <c r="S18" s="470" t="str">
        <f t="shared" si="2"/>
        <v>2</v>
      </c>
      <c r="T18" s="471">
        <f>I18-S18</f>
        <v>1</v>
      </c>
      <c r="U18" s="532">
        <f>J18-S20</f>
        <v>3</v>
      </c>
      <c r="V18" s="464" t="str">
        <f>IF(AND(T18=1,U18=1),"Bajo",IF(AND(T18=1,U18=2),"Bajo",IF(AND(T18=1,U18=3),"Moderado",IF(AND(T18=1,U18=4),"Alto",IF(AND(T18=1,U18=5),"Extremo",IF(AND(T18=2,U18=1),"Bajo",IF(AND(T18=2,U18=2),"Bajo",IF(AND(T18=2,U18=3),"Moderado",IF(AND(T18=2,U18=4),"Alto",IF(AND(T18=2,U18=5),"Extremo",IF(AND(T18=3,U18=1),"Bajo",IF(AND(T18=3,U18=2),"Moderado",IF(AND(T18=3,U18=3),"Alto",IF(AND(T18=3,U18=4),"Extremo",IF(AND(T18=3,U18=5),"Extremo",IF(AND(T18=4,U18=1),"Moderado",IF(AND(T18=4,U18=2),"Alto",IF(AND(T18=4,U18=3),"Alto",IF(AND(T18=4,U18=4),"Extremo",IF(AND(T18=4,U18=5),"Extremo",IF(AND(T18=5,U18=1),"Alto",IF(AND(T18=5,U18=2),"Alto",IF(AND(T18=5,U18=3),"Extremo",IF(AND(T18=5,U18=4),"Extremo",IF(AND(T18=5,U18=5),"Extremo")))))))))))))))))))))))))</f>
        <v>Moderado</v>
      </c>
      <c r="W18" s="536" t="s">
        <v>157</v>
      </c>
      <c r="X18" s="287" t="s">
        <v>224</v>
      </c>
      <c r="Y18" s="360" t="s">
        <v>225</v>
      </c>
      <c r="Z18" s="381" t="s">
        <v>968</v>
      </c>
      <c r="AA18" s="145" t="s">
        <v>205</v>
      </c>
      <c r="AB18" s="116" t="s">
        <v>205</v>
      </c>
      <c r="AC18" s="112" t="s">
        <v>205</v>
      </c>
      <c r="AD18" s="276" t="s">
        <v>205</v>
      </c>
      <c r="AE18" s="109" t="s">
        <v>205</v>
      </c>
      <c r="AF18" s="285" t="s">
        <v>205</v>
      </c>
      <c r="AG18" s="276" t="s">
        <v>205</v>
      </c>
      <c r="AH18" s="278" t="str">
        <f t="shared" si="0"/>
        <v>Gestión del conocimiento e innovación</v>
      </c>
      <c r="AI18" s="277" t="str">
        <f t="shared" si="1"/>
        <v>6G</v>
      </c>
      <c r="AJ18" s="104"/>
      <c r="AK18" s="301" t="s">
        <v>205</v>
      </c>
      <c r="AL18" s="302" t="s">
        <v>205</v>
      </c>
      <c r="AM18" s="383" t="s">
        <v>205</v>
      </c>
      <c r="AN18" s="102"/>
      <c r="AO18" s="115"/>
      <c r="AP18" s="105"/>
      <c r="AQ18" s="105"/>
      <c r="AR18" s="106"/>
      <c r="AS18" s="76"/>
      <c r="AT18" s="76"/>
      <c r="AU18" s="107"/>
      <c r="AV18" s="106"/>
      <c r="AW18" s="105"/>
      <c r="AX18" s="108"/>
      <c r="AY18" s="105"/>
      <c r="AZ18" s="105"/>
      <c r="BA18" s="106"/>
      <c r="BB18" s="106"/>
    </row>
    <row r="19" spans="1:54" s="104" customFormat="1" ht="244.2" customHeight="1">
      <c r="A19" s="469"/>
      <c r="B19" s="451"/>
      <c r="C19" s="452"/>
      <c r="D19" s="451"/>
      <c r="E19" s="468"/>
      <c r="F19" s="547"/>
      <c r="G19" s="257" t="s">
        <v>226</v>
      </c>
      <c r="H19" s="452"/>
      <c r="I19" s="467"/>
      <c r="J19" s="467"/>
      <c r="K19" s="464"/>
      <c r="L19" s="451"/>
      <c r="M19" s="263" t="s">
        <v>64</v>
      </c>
      <c r="N19" s="250" t="s">
        <v>227</v>
      </c>
      <c r="O19" s="123" t="s">
        <v>222</v>
      </c>
      <c r="P19" s="123" t="s">
        <v>228</v>
      </c>
      <c r="Q19" s="259">
        <v>85</v>
      </c>
      <c r="R19" s="537"/>
      <c r="S19" s="470"/>
      <c r="T19" s="471"/>
      <c r="U19" s="532"/>
      <c r="V19" s="464"/>
      <c r="W19" s="536"/>
      <c r="X19" s="288" t="s">
        <v>229</v>
      </c>
      <c r="Y19" s="361" t="s">
        <v>230</v>
      </c>
      <c r="Z19" s="381" t="s">
        <v>969</v>
      </c>
      <c r="AA19" s="145" t="s">
        <v>205</v>
      </c>
      <c r="AB19" s="116" t="s">
        <v>205</v>
      </c>
      <c r="AC19" s="112" t="s">
        <v>205</v>
      </c>
      <c r="AD19" s="276" t="s">
        <v>205</v>
      </c>
      <c r="AE19" s="109" t="s">
        <v>205</v>
      </c>
      <c r="AF19" s="285" t="s">
        <v>205</v>
      </c>
      <c r="AG19" s="276" t="s">
        <v>205</v>
      </c>
      <c r="AH19" s="278" t="str">
        <f t="shared" si="0"/>
        <v>Gestión del conocimiento e innovación</v>
      </c>
      <c r="AI19" s="277" t="str">
        <f t="shared" si="1"/>
        <v>6G</v>
      </c>
      <c r="AK19" s="301" t="s">
        <v>205</v>
      </c>
      <c r="AL19" s="302" t="s">
        <v>205</v>
      </c>
      <c r="AM19" s="383" t="s">
        <v>205</v>
      </c>
      <c r="AN19" s="102"/>
      <c r="AO19" s="102"/>
      <c r="AP19" s="105"/>
      <c r="AQ19" s="105"/>
      <c r="AR19" s="106"/>
      <c r="AS19" s="76"/>
      <c r="AT19" s="76"/>
      <c r="AU19" s="107"/>
      <c r="AV19" s="106"/>
      <c r="AW19" s="105"/>
      <c r="AX19" s="105"/>
      <c r="AY19" s="105"/>
      <c r="AZ19" s="105"/>
      <c r="BA19" s="106"/>
      <c r="BB19" s="106"/>
    </row>
    <row r="20" spans="1:54" s="104" customFormat="1" ht="93.75" hidden="1" customHeight="1">
      <c r="A20" s="489"/>
      <c r="B20" s="451"/>
      <c r="C20" s="452"/>
      <c r="D20" s="451"/>
      <c r="E20" s="469"/>
      <c r="F20" s="547"/>
      <c r="G20" s="257"/>
      <c r="H20" s="452"/>
      <c r="I20" s="467"/>
      <c r="J20" s="467"/>
      <c r="K20" s="538"/>
      <c r="L20" s="465"/>
      <c r="M20" s="122" t="s">
        <v>165</v>
      </c>
      <c r="N20" s="257" t="s">
        <v>166</v>
      </c>
      <c r="O20" s="123"/>
      <c r="P20" s="123"/>
      <c r="Q20" s="259">
        <v>0</v>
      </c>
      <c r="R20" s="267">
        <f>AVERAGE(Q20:Q20)</f>
        <v>0</v>
      </c>
      <c r="S20" s="124" t="str">
        <f>IF(R20&lt;=50,"0",IF(AND(R20&gt;=50.01,R20&lt;=75),"1",IF(R20&gt;=75.01,"2")))</f>
        <v>0</v>
      </c>
      <c r="T20" s="471"/>
      <c r="U20" s="532"/>
      <c r="V20" s="538"/>
      <c r="W20" s="465"/>
      <c r="X20" s="289" t="s">
        <v>205</v>
      </c>
      <c r="Y20" s="306" t="s">
        <v>205</v>
      </c>
      <c r="Z20" s="376" t="s">
        <v>205</v>
      </c>
      <c r="AA20" s="320" t="s">
        <v>205</v>
      </c>
      <c r="AB20" s="321" t="s">
        <v>205</v>
      </c>
      <c r="AC20" s="322" t="s">
        <v>205</v>
      </c>
      <c r="AD20" s="279" t="s">
        <v>205</v>
      </c>
      <c r="AE20" s="323" t="s">
        <v>205</v>
      </c>
      <c r="AF20" s="324" t="s">
        <v>205</v>
      </c>
      <c r="AG20" s="279" t="s">
        <v>205</v>
      </c>
      <c r="AH20" s="325" t="str">
        <f t="shared" si="0"/>
        <v>Gestión del conocimiento e innovación</v>
      </c>
      <c r="AI20" s="326" t="str">
        <f t="shared" si="1"/>
        <v>6G</v>
      </c>
      <c r="AK20" s="327" t="s">
        <v>205</v>
      </c>
      <c r="AL20" s="328" t="s">
        <v>205</v>
      </c>
      <c r="AM20" s="384" t="s">
        <v>205</v>
      </c>
      <c r="AN20" s="111"/>
      <c r="AO20" s="111"/>
      <c r="AP20" s="108"/>
      <c r="AQ20" s="108"/>
      <c r="AR20" s="106"/>
      <c r="AS20" s="75"/>
      <c r="AT20" s="75"/>
      <c r="AU20" s="107"/>
      <c r="AV20" s="106"/>
      <c r="AW20" s="108"/>
      <c r="AX20" s="108"/>
      <c r="AY20" s="108"/>
      <c r="AZ20" s="108"/>
      <c r="BA20" s="106"/>
      <c r="BB20" s="106"/>
    </row>
    <row r="21" spans="1:54" s="104" customFormat="1" ht="250.8" customHeight="1">
      <c r="A21" s="469" t="s">
        <v>231</v>
      </c>
      <c r="B21" s="451" t="s">
        <v>216</v>
      </c>
      <c r="C21" s="452" t="s">
        <v>217</v>
      </c>
      <c r="D21" s="451" t="s">
        <v>197</v>
      </c>
      <c r="E21" s="468" t="s">
        <v>40</v>
      </c>
      <c r="F21" s="547" t="s">
        <v>232</v>
      </c>
      <c r="G21" s="257" t="s">
        <v>233</v>
      </c>
      <c r="H21" s="452" t="s">
        <v>234</v>
      </c>
      <c r="I21" s="467">
        <v>4</v>
      </c>
      <c r="J21" s="467">
        <v>3</v>
      </c>
      <c r="K21" s="464" t="str">
        <f>IF(AND(I21=1,J21=1),"Bajo",IF(AND(I21=1,J21=2),"Bajo",IF(AND(I21=1,J21=3),"Moderado",IF(AND(I21=1,J21=4),"Alto",IF(AND(I21=1,J21=5),"Extremo",IF(AND(I21=2,J21=1),"Bajo",IF(AND(I21=2,J21=2),"Bajo",IF(AND(I21=2,J21=3),"Moderado",IF(AND(I21=2,J21=4),"Alto",IF(AND(I21=2,J21=5),"Extremo",IF(AND(I21=3,J21=1),"Bajo",IF(AND(I21=3,J21=2),"Moderado",IF(AND(I21=3,J21=3),"Alto",IF(AND(I21=3,J21=4),"Extremo",IF(AND(I21=3,J21=5),"Extremo",IF(AND(I21=4,J21=1),"Moderado",IF(AND(I21=4,J21=2),"Alto",IF(AND(I21=4,J21=3),"Alto",IF(AND(I21=4,J21=4),"Extremo",IF(AND(I21=4,J21=5),"Extremo",IF(AND(I21=5,J21=1),"Alto",IF(AND(I21=5,J21=2),"Alto",IF(AND(I21=5,J21=3),"Extremo",IF(AND(I21=5,J21=4),"Extremo",IF(AND(I21=5,J21=5),"Extremo")))))))))))))))))))))))))</f>
        <v>Alto</v>
      </c>
      <c r="L21" s="451" t="s">
        <v>61</v>
      </c>
      <c r="M21" s="263" t="s">
        <v>64</v>
      </c>
      <c r="N21" s="257" t="s">
        <v>235</v>
      </c>
      <c r="O21" s="123" t="s">
        <v>155</v>
      </c>
      <c r="P21" s="123" t="s">
        <v>236</v>
      </c>
      <c r="Q21" s="259">
        <v>85</v>
      </c>
      <c r="R21" s="537">
        <f>AVERAGE(Q21:Q22)</f>
        <v>70</v>
      </c>
      <c r="S21" s="470" t="str">
        <f>IF(R21&lt;=50,"0",IF(AND(R21&gt;=50.01,R21&lt;=75),"1",IF(R21&gt;=75.01,"2")))</f>
        <v>1</v>
      </c>
      <c r="T21" s="471">
        <f>I21-S21</f>
        <v>3</v>
      </c>
      <c r="U21" s="532">
        <f>J21-S23</f>
        <v>3</v>
      </c>
      <c r="V21" s="464" t="str">
        <f>IF(AND(T21=1,U21=1),"Bajo",IF(AND(T21=1,U21=2),"Bajo",IF(AND(T21=1,U21=3),"Moderado",IF(AND(T21=1,U21=4),"Alto",IF(AND(T21=1,U21=5),"Extremo",IF(AND(T21=2,U21=1),"Bajo",IF(AND(T21=2,U21=2),"Bajo",IF(AND(T21=2,U21=3),"Moderado",IF(AND(T21=2,U21=4),"Alto",IF(AND(T21=2,U21=5),"Extremo",IF(AND(T21=3,U21=1),"Bajo",IF(AND(T21=3,U21=2),"Moderado",IF(AND(T21=3,U21=3),"Alto",IF(AND(T21=3,U21=4),"Extremo",IF(AND(T21=3,U21=5),"Extremo",IF(AND(T21=4,U21=1),"Moderado",IF(AND(T21=4,U21=2),"Alto",IF(AND(T21=4,U21=3),"Alto",IF(AND(T21=4,U21=4),"Extremo",IF(AND(T21=4,U21=5),"Extremo",IF(AND(T21=5,U21=1),"Alto",IF(AND(T21=5,U21=2),"Alto",IF(AND(T21=5,U21=3),"Extremo",IF(AND(T21=5,U21=4),"Extremo",IF(AND(T21=5,U21=5),"Extremo")))))))))))))))))))))))))</f>
        <v>Alto</v>
      </c>
      <c r="W21" s="536" t="s">
        <v>61</v>
      </c>
      <c r="X21" s="287" t="s">
        <v>240</v>
      </c>
      <c r="Y21" s="358" t="s">
        <v>242</v>
      </c>
      <c r="Z21" s="381" t="s">
        <v>970</v>
      </c>
      <c r="AA21" s="281" t="s">
        <v>237</v>
      </c>
      <c r="AB21" s="116">
        <v>44348</v>
      </c>
      <c r="AC21" s="116">
        <v>44561</v>
      </c>
      <c r="AD21" s="281" t="s">
        <v>238</v>
      </c>
      <c r="AE21" s="109" t="s">
        <v>222</v>
      </c>
      <c r="AF21" s="139" t="s">
        <v>197</v>
      </c>
      <c r="AG21" s="280" t="s">
        <v>239</v>
      </c>
      <c r="AH21" s="278" t="str">
        <f t="shared" si="0"/>
        <v>Gestión del conocimiento e innovación</v>
      </c>
      <c r="AI21" s="277" t="str">
        <f t="shared" si="1"/>
        <v>7G</v>
      </c>
      <c r="AJ21" s="172"/>
      <c r="AK21" s="289" t="s">
        <v>241</v>
      </c>
      <c r="AL21" s="289" t="s">
        <v>998</v>
      </c>
      <c r="AM21" s="381" t="s">
        <v>999</v>
      </c>
      <c r="AN21" s="102"/>
      <c r="AO21" s="102"/>
      <c r="AP21" s="128"/>
      <c r="AQ21" s="245"/>
      <c r="AR21" s="106"/>
      <c r="AS21" s="76"/>
      <c r="AT21" s="76"/>
      <c r="AU21" s="107"/>
      <c r="AV21" s="106"/>
      <c r="AW21" s="105"/>
      <c r="AX21" s="105"/>
      <c r="AY21" s="128"/>
      <c r="AZ21" s="245"/>
      <c r="BA21" s="106"/>
      <c r="BB21" s="106"/>
    </row>
    <row r="22" spans="1:54" s="104" customFormat="1" ht="285" customHeight="1">
      <c r="A22" s="489"/>
      <c r="B22" s="451"/>
      <c r="C22" s="452"/>
      <c r="D22" s="451"/>
      <c r="E22" s="469"/>
      <c r="F22" s="547"/>
      <c r="G22" s="257" t="s">
        <v>243</v>
      </c>
      <c r="H22" s="452"/>
      <c r="I22" s="467"/>
      <c r="J22" s="467"/>
      <c r="K22" s="538"/>
      <c r="L22" s="465"/>
      <c r="M22" s="263" t="s">
        <v>64</v>
      </c>
      <c r="N22" s="257" t="s">
        <v>244</v>
      </c>
      <c r="O22" s="257" t="s">
        <v>172</v>
      </c>
      <c r="P22" s="257" t="s">
        <v>245</v>
      </c>
      <c r="Q22" s="259">
        <v>55</v>
      </c>
      <c r="R22" s="553"/>
      <c r="S22" s="465"/>
      <c r="T22" s="471"/>
      <c r="U22" s="532"/>
      <c r="V22" s="538"/>
      <c r="W22" s="465"/>
      <c r="X22" s="290" t="s">
        <v>246</v>
      </c>
      <c r="Y22" s="359" t="s">
        <v>247</v>
      </c>
      <c r="Z22" s="381" t="s">
        <v>971</v>
      </c>
      <c r="AA22" s="320" t="s">
        <v>205</v>
      </c>
      <c r="AB22" s="321" t="s">
        <v>205</v>
      </c>
      <c r="AC22" s="322" t="s">
        <v>205</v>
      </c>
      <c r="AD22" s="279" t="s">
        <v>205</v>
      </c>
      <c r="AE22" s="323" t="s">
        <v>205</v>
      </c>
      <c r="AF22" s="324" t="s">
        <v>205</v>
      </c>
      <c r="AG22" s="279" t="s">
        <v>205</v>
      </c>
      <c r="AH22" s="325" t="str">
        <f t="shared" ref="AH22:AH37" si="3">IF(B22="",AH21,B22)</f>
        <v>Gestión del conocimiento e innovación</v>
      </c>
      <c r="AI22" s="326" t="str">
        <f t="shared" ref="AI22:AI37" si="4">IF(A22="",AI21,A22)</f>
        <v>7G</v>
      </c>
      <c r="AK22" s="327" t="s">
        <v>205</v>
      </c>
      <c r="AL22" s="328" t="s">
        <v>205</v>
      </c>
      <c r="AM22" s="384" t="s">
        <v>205</v>
      </c>
      <c r="AN22" s="111"/>
      <c r="AO22" s="111"/>
      <c r="AP22" s="128"/>
      <c r="AQ22" s="245"/>
      <c r="AR22" s="106"/>
      <c r="AS22" s="75"/>
      <c r="AT22" s="76"/>
      <c r="AU22" s="129"/>
      <c r="AV22" s="106"/>
      <c r="AW22" s="108"/>
      <c r="AX22" s="108"/>
      <c r="AY22" s="128"/>
      <c r="AZ22" s="245"/>
      <c r="BA22" s="106"/>
      <c r="BB22" s="106"/>
    </row>
    <row r="23" spans="1:54" s="104" customFormat="1" ht="93.75" hidden="1" customHeight="1">
      <c r="A23" s="489"/>
      <c r="B23" s="451"/>
      <c r="C23" s="452"/>
      <c r="D23" s="451"/>
      <c r="E23" s="469"/>
      <c r="F23" s="547"/>
      <c r="G23" s="257"/>
      <c r="H23" s="452"/>
      <c r="I23" s="467"/>
      <c r="J23" s="467"/>
      <c r="K23" s="538"/>
      <c r="L23" s="465"/>
      <c r="M23" s="122" t="s">
        <v>165</v>
      </c>
      <c r="N23" s="257" t="s">
        <v>166</v>
      </c>
      <c r="O23" s="257"/>
      <c r="P23" s="257"/>
      <c r="Q23" s="259">
        <v>0</v>
      </c>
      <c r="R23" s="267">
        <f>AVERAGE(Q23:Q23)</f>
        <v>0</v>
      </c>
      <c r="S23" s="124" t="str">
        <f>IF(R23&lt;=50,"0",IF(AND(R23&gt;=50.01,R23&lt;=75),"1",IF(R23&gt;=75.01,"2")))</f>
        <v>0</v>
      </c>
      <c r="T23" s="471"/>
      <c r="U23" s="532"/>
      <c r="V23" s="538"/>
      <c r="W23" s="465"/>
      <c r="X23" s="289" t="s">
        <v>205</v>
      </c>
      <c r="Y23" s="306" t="s">
        <v>205</v>
      </c>
      <c r="Z23" s="376" t="s">
        <v>205</v>
      </c>
      <c r="AA23" s="320" t="s">
        <v>205</v>
      </c>
      <c r="AB23" s="321" t="s">
        <v>205</v>
      </c>
      <c r="AC23" s="322" t="s">
        <v>205</v>
      </c>
      <c r="AD23" s="279" t="s">
        <v>205</v>
      </c>
      <c r="AE23" s="323" t="s">
        <v>205</v>
      </c>
      <c r="AF23" s="324" t="s">
        <v>205</v>
      </c>
      <c r="AG23" s="279" t="s">
        <v>205</v>
      </c>
      <c r="AH23" s="325" t="str">
        <f t="shared" si="3"/>
        <v>Gestión del conocimiento e innovación</v>
      </c>
      <c r="AI23" s="326" t="str">
        <f t="shared" si="4"/>
        <v>7G</v>
      </c>
      <c r="AK23" s="327" t="s">
        <v>205</v>
      </c>
      <c r="AL23" s="328" t="s">
        <v>205</v>
      </c>
      <c r="AM23" s="384" t="s">
        <v>205</v>
      </c>
      <c r="AN23" s="111"/>
      <c r="AO23" s="111"/>
      <c r="AP23" s="108"/>
      <c r="AQ23" s="108"/>
      <c r="AR23" s="106"/>
      <c r="AS23" s="75"/>
      <c r="AT23" s="75"/>
      <c r="AU23" s="107"/>
      <c r="AV23" s="106"/>
      <c r="AW23" s="108"/>
      <c r="AX23" s="108"/>
      <c r="AY23" s="108"/>
      <c r="AZ23" s="108"/>
      <c r="BA23" s="106"/>
      <c r="BB23" s="106"/>
    </row>
    <row r="24" spans="1:54" s="104" customFormat="1" ht="319.5" customHeight="1">
      <c r="A24" s="450" t="s">
        <v>248</v>
      </c>
      <c r="B24" s="451" t="s">
        <v>249</v>
      </c>
      <c r="C24" s="452" t="s">
        <v>250</v>
      </c>
      <c r="D24" s="451" t="s">
        <v>251</v>
      </c>
      <c r="E24" s="468" t="s">
        <v>40</v>
      </c>
      <c r="F24" s="437" t="s">
        <v>252</v>
      </c>
      <c r="G24" s="257" t="s">
        <v>253</v>
      </c>
      <c r="H24" s="452" t="s">
        <v>254</v>
      </c>
      <c r="I24" s="467">
        <v>3</v>
      </c>
      <c r="J24" s="467">
        <v>3</v>
      </c>
      <c r="K24" s="464" t="str">
        <f>IF(AND(I24=1,J24=1),"Bajo",IF(AND(I24=1,J24=2),"Bajo",IF(AND(I24=1,J24=3),"Moderado",IF(AND(I24=1,J24=4),"Alto",IF(AND(I24=1,J24=5),"Extremo",IF(AND(I24=2,J24=1),"Bajo",IF(AND(I24=2,J24=2),"Bajo",IF(AND(I24=2,J24=3),"Moderado",IF(AND(I24=2,J24=4),"Alto",IF(AND(I24=2,J24=5),"Extremo",IF(AND(I24=3,J24=1),"Bajo",IF(AND(I24=3,J24=2),"Moderado",IF(AND(I24=3,J24=3),"Alto",IF(AND(I24=3,J24=4),"Extremo",IF(AND(I24=3,J24=5),"Extremo",IF(AND(I24=4,J24=1),"Moderado",IF(AND(I24=4,J24=2),"Alto",IF(AND(I24=4,J24=3),"Alto",IF(AND(I24=4,J24=4),"Extremo",IF(AND(I24=4,J24=5),"Extremo",IF(AND(I24=5,J24=1),"Alto",IF(AND(I24=5,J24=2),"Alto",IF(AND(I24=5,J24=3),"Extremo",IF(AND(I24=5,J24=4),"Extremo",IF(AND(I24=5,J24=5),"Extremo")))))))))))))))))))))))))</f>
        <v>Alto</v>
      </c>
      <c r="L24" s="451" t="s">
        <v>61</v>
      </c>
      <c r="M24" s="263" t="s">
        <v>64</v>
      </c>
      <c r="N24" s="257" t="s">
        <v>255</v>
      </c>
      <c r="O24" s="250" t="s">
        <v>155</v>
      </c>
      <c r="P24" s="257" t="s">
        <v>256</v>
      </c>
      <c r="Q24" s="259">
        <v>85</v>
      </c>
      <c r="R24" s="537">
        <f>AVERAGE(Q24:Q25)</f>
        <v>85</v>
      </c>
      <c r="S24" s="470" t="str">
        <f>IF(R24&lt;=50,"0",IF(AND(R24&gt;=50.01,R24&lt;=75),"1",IF(R24&gt;=75.01,"2")))</f>
        <v>2</v>
      </c>
      <c r="T24" s="471">
        <f>I24-S24</f>
        <v>1</v>
      </c>
      <c r="U24" s="532">
        <f>J24-S26</f>
        <v>1</v>
      </c>
      <c r="V24" s="464" t="str">
        <f>IF(AND(T24=1,U24=1),"Bajo",IF(AND(T24=1,U24=2),"Bajo",IF(AND(T24=1,U24=3),"Moderado",IF(AND(T24=1,U24=4),"Alto",IF(AND(T24=1,U24=5),"Extremo",IF(AND(T24=2,U24=1),"Bajo",IF(AND(T24=2,U24=2),"Bajo",IF(AND(T24=2,U24=3),"Moderado",IF(AND(T24=2,U24=4),"Alto",IF(AND(T24=2,U24=5),"Extremo",IF(AND(T24=3,U24=1),"Bajo",IF(AND(T24=3,U24=2),"Moderado",IF(AND(T24=3,U24=3),"Alto",IF(AND(T24=3,U24=4),"Extremo",IF(AND(T24=3,U24=5),"Extremo",IF(AND(T24=4,U24=1),"Moderado",IF(AND(T24=4,U24=2),"Alto",IF(AND(T24=4,U24=3),"Alto",IF(AND(T24=4,U24=4),"Extremo",IF(AND(T24=4,U24=5),"Extremo",IF(AND(T24=5,U24=1),"Alto",IF(AND(T24=5,U24=2),"Alto",IF(AND(T24=5,U24=3),"Extremo",IF(AND(T24=5,U24=4),"Extremo",IF(AND(T24=5,U24=5),"Extremo")))))))))))))))))))))))))</f>
        <v>Bajo</v>
      </c>
      <c r="W24" s="536" t="s">
        <v>157</v>
      </c>
      <c r="X24" s="291" t="s">
        <v>257</v>
      </c>
      <c r="Y24" s="303" t="s">
        <v>258</v>
      </c>
      <c r="Z24" s="381" t="s">
        <v>1012</v>
      </c>
      <c r="AA24" s="320" t="s">
        <v>205</v>
      </c>
      <c r="AB24" s="321" t="s">
        <v>205</v>
      </c>
      <c r="AC24" s="322" t="s">
        <v>205</v>
      </c>
      <c r="AD24" s="279" t="s">
        <v>205</v>
      </c>
      <c r="AE24" s="323" t="s">
        <v>205</v>
      </c>
      <c r="AF24" s="324" t="s">
        <v>205</v>
      </c>
      <c r="AG24" s="279" t="s">
        <v>205</v>
      </c>
      <c r="AH24" s="325" t="str">
        <f t="shared" si="3"/>
        <v>Gobierno y gestión de las tecnologías</v>
      </c>
      <c r="AI24" s="326" t="str">
        <f t="shared" si="4"/>
        <v>8G</v>
      </c>
      <c r="AK24" s="327" t="s">
        <v>205</v>
      </c>
      <c r="AL24" s="328" t="s">
        <v>205</v>
      </c>
      <c r="AM24" s="384" t="s">
        <v>205</v>
      </c>
      <c r="AN24" s="103"/>
      <c r="AO24" s="130"/>
      <c r="AP24" s="105"/>
      <c r="AQ24" s="105"/>
      <c r="AR24" s="106"/>
      <c r="AS24" s="76"/>
      <c r="AT24" s="76"/>
      <c r="AU24" s="129"/>
      <c r="AV24" s="106"/>
      <c r="AW24" s="131"/>
      <c r="AX24" s="132"/>
      <c r="AY24" s="105"/>
      <c r="AZ24" s="105"/>
      <c r="BA24" s="106"/>
      <c r="BB24" s="106"/>
    </row>
    <row r="25" spans="1:54" s="104" customFormat="1" ht="204" customHeight="1">
      <c r="A25" s="450"/>
      <c r="B25" s="451"/>
      <c r="C25" s="452"/>
      <c r="D25" s="451"/>
      <c r="E25" s="469"/>
      <c r="F25" s="437"/>
      <c r="G25" s="257" t="s">
        <v>259</v>
      </c>
      <c r="H25" s="452"/>
      <c r="I25" s="467"/>
      <c r="J25" s="467"/>
      <c r="K25" s="464"/>
      <c r="L25" s="465"/>
      <c r="M25" s="263" t="s">
        <v>64</v>
      </c>
      <c r="N25" s="257" t="s">
        <v>260</v>
      </c>
      <c r="O25" s="250" t="s">
        <v>155</v>
      </c>
      <c r="P25" s="257" t="s">
        <v>261</v>
      </c>
      <c r="Q25" s="259">
        <v>85</v>
      </c>
      <c r="R25" s="553"/>
      <c r="S25" s="465"/>
      <c r="T25" s="471"/>
      <c r="U25" s="532"/>
      <c r="V25" s="538"/>
      <c r="W25" s="465"/>
      <c r="X25" s="291" t="s">
        <v>262</v>
      </c>
      <c r="Y25" s="303" t="s">
        <v>263</v>
      </c>
      <c r="Z25" s="381" t="s">
        <v>1013</v>
      </c>
      <c r="AA25" s="320" t="s">
        <v>205</v>
      </c>
      <c r="AB25" s="321" t="s">
        <v>205</v>
      </c>
      <c r="AC25" s="322" t="s">
        <v>205</v>
      </c>
      <c r="AD25" s="279" t="s">
        <v>205</v>
      </c>
      <c r="AE25" s="323" t="s">
        <v>205</v>
      </c>
      <c r="AF25" s="324" t="s">
        <v>205</v>
      </c>
      <c r="AG25" s="279" t="s">
        <v>205</v>
      </c>
      <c r="AH25" s="325" t="str">
        <f t="shared" si="3"/>
        <v>Gobierno y gestión de las tecnologías</v>
      </c>
      <c r="AI25" s="326" t="str">
        <f t="shared" si="4"/>
        <v>8G</v>
      </c>
      <c r="AK25" s="327" t="s">
        <v>205</v>
      </c>
      <c r="AL25" s="328" t="s">
        <v>205</v>
      </c>
      <c r="AM25" s="384" t="s">
        <v>205</v>
      </c>
      <c r="AN25" s="102"/>
      <c r="AO25" s="103"/>
      <c r="AP25" s="105"/>
      <c r="AQ25" s="105"/>
      <c r="AR25" s="106"/>
      <c r="AS25" s="76"/>
      <c r="AT25" s="75"/>
      <c r="AU25" s="129"/>
      <c r="AV25" s="106"/>
      <c r="AW25" s="105"/>
      <c r="AX25" s="131"/>
      <c r="AY25" s="105"/>
      <c r="AZ25" s="105"/>
      <c r="BA25" s="106"/>
      <c r="BB25" s="106"/>
    </row>
    <row r="26" spans="1:54" s="104" customFormat="1" ht="409.2" customHeight="1">
      <c r="A26" s="450"/>
      <c r="B26" s="451"/>
      <c r="C26" s="452"/>
      <c r="D26" s="451"/>
      <c r="E26" s="469"/>
      <c r="F26" s="437"/>
      <c r="G26" s="257"/>
      <c r="H26" s="452"/>
      <c r="I26" s="467"/>
      <c r="J26" s="467"/>
      <c r="K26" s="464"/>
      <c r="L26" s="465"/>
      <c r="M26" s="122" t="s">
        <v>165</v>
      </c>
      <c r="N26" s="257" t="s">
        <v>264</v>
      </c>
      <c r="O26" s="250" t="s">
        <v>155</v>
      </c>
      <c r="P26" s="257" t="s">
        <v>265</v>
      </c>
      <c r="Q26" s="259">
        <v>85</v>
      </c>
      <c r="R26" s="267">
        <f>AVERAGE(Q26:Q26)</f>
        <v>85</v>
      </c>
      <c r="S26" s="124" t="str">
        <f>IF(R26&lt;=50,"0",IF(AND(R26&gt;=50.01,R26&lt;=75),"1",IF(R26&gt;=75.01,"2")))</f>
        <v>2</v>
      </c>
      <c r="T26" s="471"/>
      <c r="U26" s="532"/>
      <c r="V26" s="538"/>
      <c r="W26" s="465"/>
      <c r="X26" s="248" t="s">
        <v>266</v>
      </c>
      <c r="Y26" s="303" t="s">
        <v>267</v>
      </c>
      <c r="Z26" s="367" t="s">
        <v>1038</v>
      </c>
      <c r="AA26" s="320" t="s">
        <v>205</v>
      </c>
      <c r="AB26" s="321" t="s">
        <v>205</v>
      </c>
      <c r="AC26" s="322" t="s">
        <v>205</v>
      </c>
      <c r="AD26" s="279" t="s">
        <v>205</v>
      </c>
      <c r="AE26" s="323" t="s">
        <v>205</v>
      </c>
      <c r="AF26" s="324" t="s">
        <v>205</v>
      </c>
      <c r="AG26" s="279" t="s">
        <v>205</v>
      </c>
      <c r="AH26" s="325" t="str">
        <f t="shared" si="3"/>
        <v>Gobierno y gestión de las tecnologías</v>
      </c>
      <c r="AI26" s="326" t="str">
        <f t="shared" si="4"/>
        <v>8G</v>
      </c>
      <c r="AK26" s="327" t="s">
        <v>205</v>
      </c>
      <c r="AL26" s="328" t="s">
        <v>205</v>
      </c>
      <c r="AM26" s="384" t="s">
        <v>205</v>
      </c>
      <c r="AN26" s="111"/>
      <c r="AO26" s="111"/>
      <c r="AP26" s="108"/>
      <c r="AQ26" s="108"/>
      <c r="AR26" s="106"/>
      <c r="AS26" s="75"/>
      <c r="AT26" s="75"/>
      <c r="AU26" s="129"/>
      <c r="AV26" s="106"/>
      <c r="AW26" s="108"/>
      <c r="AX26" s="108"/>
      <c r="AY26" s="108"/>
      <c r="AZ26" s="108"/>
      <c r="BA26" s="106"/>
      <c r="BB26" s="106"/>
    </row>
    <row r="27" spans="1:54" s="104" customFormat="1" ht="242.4" customHeight="1">
      <c r="A27" s="469" t="s">
        <v>268</v>
      </c>
      <c r="B27" s="451" t="s">
        <v>269</v>
      </c>
      <c r="C27" s="435" t="s">
        <v>270</v>
      </c>
      <c r="D27" s="468" t="s">
        <v>271</v>
      </c>
      <c r="E27" s="468" t="s">
        <v>40</v>
      </c>
      <c r="F27" s="437" t="s">
        <v>272</v>
      </c>
      <c r="G27" s="257" t="s">
        <v>273</v>
      </c>
      <c r="H27" s="452" t="s">
        <v>274</v>
      </c>
      <c r="I27" s="467">
        <v>4</v>
      </c>
      <c r="J27" s="467">
        <v>3</v>
      </c>
      <c r="K27" s="464" t="str">
        <f>IF(AND(I27=1,J27=1),"Bajo",IF(AND(I27=1,J27=2),"Bajo",IF(AND(I27=1,J27=3),"Moderado",IF(AND(I27=1,J27=4),"Alto",IF(AND(I27=1,J27=5),"Extremo",IF(AND(I27=2,J27=1),"Bajo",IF(AND(I27=2,J27=2),"Bajo",IF(AND(I27=2,J27=3),"Moderado",IF(AND(I27=2,J27=4),"Alto",IF(AND(I27=2,J27=5),"Extremo",IF(AND(I27=3,J27=1),"Bajo",IF(AND(I27=3,J27=2),"Moderado",IF(AND(I27=3,J27=3),"Alto",IF(AND(I27=3,J27=4),"Extremo",IF(AND(I27=3,J27=5),"Extremo",IF(AND(I27=4,J27=1),"Moderado",IF(AND(I27=4,J27=2),"Alto",IF(AND(I27=4,J27=3),"Alto",IF(AND(I27=4,J27=4),"Extremo",IF(AND(I27=4,J27=5),"Extremo",IF(AND(I27=5,J27=1),"Alto",IF(AND(I27=5,J27=2),"Alto",IF(AND(I27=5,J27=3),"Extremo",IF(AND(I27=5,J27=4),"Extremo",IF(AND(I27=5,J27=5),"Extremo")))))))))))))))))))))))))</f>
        <v>Alto</v>
      </c>
      <c r="L27" s="451" t="s">
        <v>61</v>
      </c>
      <c r="M27" s="263" t="s">
        <v>64</v>
      </c>
      <c r="N27" s="250" t="s">
        <v>275</v>
      </c>
      <c r="O27" s="268" t="s">
        <v>172</v>
      </c>
      <c r="P27" s="268" t="s">
        <v>276</v>
      </c>
      <c r="Q27" s="259">
        <v>70</v>
      </c>
      <c r="R27" s="537">
        <f>AVERAGE(Q27:Q28)</f>
        <v>70</v>
      </c>
      <c r="S27" s="470" t="str">
        <f>IF(R27&lt;=50,"0",IF(AND(R27&gt;=50.01,R27&lt;=75),"1",IF(R27&gt;=75.01,"2")))</f>
        <v>1</v>
      </c>
      <c r="T27" s="471">
        <f>I27-S27</f>
        <v>3</v>
      </c>
      <c r="U27" s="532">
        <f>J27-S29</f>
        <v>2</v>
      </c>
      <c r="V27" s="464" t="str">
        <f>IF(AND(T27=1,U27=1),"Bajo",IF(AND(T27=1,U27=2),"Bajo",IF(AND(T27=1,U27=3),"Moderado",IF(AND(T27=1,U27=4),"Alto",IF(AND(T27=1,U27=5),"Extremo",IF(AND(T27=2,U27=1),"Bajo",IF(AND(T27=2,U27=2),"Bajo",IF(AND(T27=2,U27=3),"Moderado",IF(AND(T27=2,U27=4),"Alto",IF(AND(T27=2,U27=5),"Extremo",IF(AND(T27=3,U27=1),"Bajo",IF(AND(T27=3,U27=2),"Moderado",IF(AND(T27=3,U27=3),"Alto",IF(AND(T27=3,U27=4),"Extremo",IF(AND(T27=3,U27=5),"Extremo",IF(AND(T27=4,U27=1),"Moderado",IF(AND(T27=4,U27=2),"Alto",IF(AND(T27=4,U27=3),"Alto",IF(AND(T27=4,U27=4),"Extremo",IF(AND(T27=4,U27=5),"Extremo",IF(AND(T27=5,U27=1),"Alto",IF(AND(T27=5,U27=2),"Alto",IF(AND(T27=5,U27=3),"Extremo",IF(AND(T27=5,U27=4),"Extremo",IF(AND(T27=5,U27=5),"Extremo")))))))))))))))))))))))))</f>
        <v>Moderado</v>
      </c>
      <c r="W27" s="536" t="s">
        <v>157</v>
      </c>
      <c r="X27" s="239" t="s">
        <v>277</v>
      </c>
      <c r="Y27" s="362" t="s">
        <v>278</v>
      </c>
      <c r="Z27" s="379" t="s">
        <v>1056</v>
      </c>
      <c r="AA27" s="320" t="s">
        <v>205</v>
      </c>
      <c r="AB27" s="321" t="s">
        <v>205</v>
      </c>
      <c r="AC27" s="322" t="s">
        <v>205</v>
      </c>
      <c r="AD27" s="279" t="s">
        <v>205</v>
      </c>
      <c r="AE27" s="323" t="s">
        <v>205</v>
      </c>
      <c r="AF27" s="324" t="s">
        <v>205</v>
      </c>
      <c r="AG27" s="279" t="s">
        <v>205</v>
      </c>
      <c r="AH27" s="325" t="str">
        <f t="shared" si="3"/>
        <v>Gestión de talento humano</v>
      </c>
      <c r="AI27" s="326" t="str">
        <f t="shared" si="4"/>
        <v>9G</v>
      </c>
      <c r="AK27" s="327" t="s">
        <v>205</v>
      </c>
      <c r="AL27" s="328" t="s">
        <v>205</v>
      </c>
      <c r="AM27" s="384" t="s">
        <v>205</v>
      </c>
      <c r="AN27" s="102"/>
      <c r="AO27" s="102"/>
      <c r="AP27" s="105"/>
      <c r="AQ27" s="105"/>
      <c r="AR27" s="106"/>
      <c r="AS27" s="76"/>
      <c r="AT27" s="76"/>
      <c r="AU27" s="107"/>
      <c r="AV27" s="106"/>
      <c r="AW27" s="105"/>
      <c r="AX27" s="105"/>
      <c r="AY27" s="105"/>
      <c r="AZ27" s="105"/>
      <c r="BA27" s="106"/>
      <c r="BB27" s="106"/>
    </row>
    <row r="28" spans="1:54" s="104" customFormat="1" ht="258" customHeight="1">
      <c r="A28" s="489"/>
      <c r="B28" s="451"/>
      <c r="C28" s="435"/>
      <c r="D28" s="468"/>
      <c r="E28" s="469"/>
      <c r="F28" s="437"/>
      <c r="G28" s="257" t="s">
        <v>279</v>
      </c>
      <c r="H28" s="452"/>
      <c r="I28" s="467"/>
      <c r="J28" s="467"/>
      <c r="K28" s="538"/>
      <c r="L28" s="465"/>
      <c r="M28" s="263" t="s">
        <v>64</v>
      </c>
      <c r="N28" s="250" t="s">
        <v>280</v>
      </c>
      <c r="O28" s="268" t="s">
        <v>281</v>
      </c>
      <c r="P28" s="268" t="s">
        <v>282</v>
      </c>
      <c r="Q28" s="259">
        <v>70</v>
      </c>
      <c r="R28" s="537"/>
      <c r="S28" s="470"/>
      <c r="T28" s="471"/>
      <c r="U28" s="532"/>
      <c r="V28" s="538"/>
      <c r="W28" s="465"/>
      <c r="X28" s="239" t="s">
        <v>283</v>
      </c>
      <c r="Y28" s="363" t="s">
        <v>284</v>
      </c>
      <c r="Z28" s="379" t="s">
        <v>1057</v>
      </c>
      <c r="AA28" s="320" t="s">
        <v>205</v>
      </c>
      <c r="AB28" s="321" t="s">
        <v>205</v>
      </c>
      <c r="AC28" s="322" t="s">
        <v>205</v>
      </c>
      <c r="AD28" s="279" t="s">
        <v>205</v>
      </c>
      <c r="AE28" s="323" t="s">
        <v>205</v>
      </c>
      <c r="AF28" s="324" t="s">
        <v>205</v>
      </c>
      <c r="AG28" s="279" t="s">
        <v>205</v>
      </c>
      <c r="AH28" s="325" t="str">
        <f t="shared" si="3"/>
        <v>Gestión de talento humano</v>
      </c>
      <c r="AI28" s="326" t="str">
        <f t="shared" si="4"/>
        <v>9G</v>
      </c>
      <c r="AK28" s="327" t="s">
        <v>205</v>
      </c>
      <c r="AL28" s="328" t="s">
        <v>205</v>
      </c>
      <c r="AM28" s="384" t="s">
        <v>205</v>
      </c>
      <c r="AN28" s="102"/>
      <c r="AO28" s="102"/>
      <c r="AP28" s="105"/>
      <c r="AQ28" s="105"/>
      <c r="AR28" s="106"/>
      <c r="AS28" s="76"/>
      <c r="AT28" s="76"/>
      <c r="AU28" s="107"/>
      <c r="AV28" s="106"/>
      <c r="AW28" s="105"/>
      <c r="AX28" s="105"/>
      <c r="AY28" s="105"/>
      <c r="AZ28" s="105"/>
      <c r="BA28" s="106"/>
      <c r="BB28" s="106"/>
    </row>
    <row r="29" spans="1:54" s="104" customFormat="1" ht="126.6" customHeight="1">
      <c r="A29" s="489"/>
      <c r="B29" s="451"/>
      <c r="C29" s="435"/>
      <c r="D29" s="468"/>
      <c r="E29" s="469"/>
      <c r="F29" s="437"/>
      <c r="G29" s="257"/>
      <c r="H29" s="452"/>
      <c r="I29" s="467"/>
      <c r="J29" s="467"/>
      <c r="K29" s="538"/>
      <c r="L29" s="465"/>
      <c r="M29" s="122" t="s">
        <v>165</v>
      </c>
      <c r="N29" s="257" t="s">
        <v>285</v>
      </c>
      <c r="O29" s="123" t="s">
        <v>155</v>
      </c>
      <c r="P29" s="123" t="s">
        <v>286</v>
      </c>
      <c r="Q29" s="259">
        <v>70</v>
      </c>
      <c r="R29" s="267">
        <f>AVERAGE(Q29:Q29)</f>
        <v>70</v>
      </c>
      <c r="S29" s="124" t="str">
        <f>IF(R29&lt;=50,"0",IF(AND(R29&gt;=50.01,R29&lt;=75),"1",IF(R29&gt;=75.01,"2")))</f>
        <v>1</v>
      </c>
      <c r="T29" s="471"/>
      <c r="U29" s="532"/>
      <c r="V29" s="538"/>
      <c r="W29" s="465"/>
      <c r="X29" s="239" t="s">
        <v>287</v>
      </c>
      <c r="Y29" s="364" t="s">
        <v>205</v>
      </c>
      <c r="Z29" s="379" t="s">
        <v>1058</v>
      </c>
      <c r="AA29" s="320" t="s">
        <v>205</v>
      </c>
      <c r="AB29" s="321" t="s">
        <v>205</v>
      </c>
      <c r="AC29" s="322" t="s">
        <v>205</v>
      </c>
      <c r="AD29" s="279" t="s">
        <v>205</v>
      </c>
      <c r="AE29" s="323" t="s">
        <v>205</v>
      </c>
      <c r="AF29" s="324" t="s">
        <v>205</v>
      </c>
      <c r="AG29" s="279" t="s">
        <v>205</v>
      </c>
      <c r="AH29" s="325" t="str">
        <f t="shared" si="3"/>
        <v>Gestión de talento humano</v>
      </c>
      <c r="AI29" s="326" t="str">
        <f t="shared" si="4"/>
        <v>9G</v>
      </c>
      <c r="AK29" s="327" t="s">
        <v>205</v>
      </c>
      <c r="AL29" s="328" t="s">
        <v>205</v>
      </c>
      <c r="AM29" s="384" t="s">
        <v>205</v>
      </c>
      <c r="AN29" s="111"/>
      <c r="AO29" s="111"/>
      <c r="AP29" s="108"/>
      <c r="AQ29" s="108"/>
      <c r="AR29" s="106"/>
      <c r="AS29" s="75"/>
      <c r="AT29" s="75"/>
      <c r="AU29" s="133"/>
      <c r="AV29" s="106"/>
      <c r="AW29" s="108"/>
      <c r="AX29" s="108"/>
      <c r="AY29" s="108"/>
      <c r="AZ29" s="108"/>
      <c r="BA29" s="106"/>
      <c r="BB29" s="106"/>
    </row>
    <row r="30" spans="1:54" s="104" customFormat="1" ht="390" customHeight="1">
      <c r="A30" s="436" t="s">
        <v>288</v>
      </c>
      <c r="B30" s="439" t="s">
        <v>269</v>
      </c>
      <c r="C30" s="442" t="s">
        <v>270</v>
      </c>
      <c r="D30" s="442" t="s">
        <v>271</v>
      </c>
      <c r="E30" s="438" t="s">
        <v>40</v>
      </c>
      <c r="F30" s="437" t="s">
        <v>289</v>
      </c>
      <c r="G30" s="250" t="s">
        <v>290</v>
      </c>
      <c r="H30" s="435" t="s">
        <v>291</v>
      </c>
      <c r="I30" s="445">
        <v>3</v>
      </c>
      <c r="J30" s="445">
        <v>3</v>
      </c>
      <c r="K30" s="438" t="str">
        <f>IF(AND(I30=1,J30=1),"Bajo",IF(AND(I30=1,J30=2),"Bajo",IF(AND(I30=1,J30=3),"Moderado",IF(AND(I30=1,J30=4),"Alto",IF(AND(I30=1,J30=5),"Extremo",IF(AND(I30=2,J30=1),"Bajo",IF(AND(I30=2,J30=2),"Bajo",IF(AND(I30=2,J30=3),"Moderado",IF(AND(I30=2,J30=4),"Alto",IF(AND(I30=2,J30=5),"Extremo",IF(AND(I30=3,J30=1),"Bajo",IF(AND(I30=3,J30=2),"Moderado",IF(AND(I30=3,J30=3),"Alto",IF(AND(I30=3,J30=4),"Extremo",IF(AND(I30=3,J30=5),"Extremo",IF(AND(I30=4,J30=1),"Moderado",IF(AND(I30=4,J30=2),"Alto",IF(AND(I30=4,J30=3),"Alto",IF(AND(I30=4,J30=4),"Extremo",IF(AND(I30=4,J30=5),"Extremo",IF(AND(I30=5,J30=1),"Alto",IF(AND(I30=5,J30=2),"Alto",IF(AND(I30=5,J30=3),"Extremo",IF(AND(I30=5,J30=4),"Extremo",IF(AND(I30=5,J30=5),"Extremo")))))))))))))))))))))))))</f>
        <v>Alto</v>
      </c>
      <c r="L30" s="438" t="s">
        <v>61</v>
      </c>
      <c r="M30" s="134" t="s">
        <v>64</v>
      </c>
      <c r="N30" s="250" t="s">
        <v>292</v>
      </c>
      <c r="O30" s="272" t="s">
        <v>172</v>
      </c>
      <c r="P30" s="250" t="s">
        <v>293</v>
      </c>
      <c r="Q30" s="255">
        <v>70</v>
      </c>
      <c r="R30" s="446">
        <f>AVERAGE(Q30:Q31)</f>
        <v>35</v>
      </c>
      <c r="S30" s="448" t="str">
        <f>IF(R30&lt;=50,"0",IF(AND(R30&gt;=50.01,R30&lt;=75),"1",IF(R30&gt;=75.01,"2")))</f>
        <v>0</v>
      </c>
      <c r="T30" s="449">
        <f>I30-S30</f>
        <v>3</v>
      </c>
      <c r="U30" s="449">
        <f>J30-S32</f>
        <v>1</v>
      </c>
      <c r="V30" s="464" t="str">
        <f>IF(AND(T30=1,U30=1),"Bajo",IF(AND(T30=1,U30=2),"Bajo",IF(AND(T30=1,U30=3),"Moderado",IF(AND(T30=1,U30=4),"Alto",IF(AND(T30=1,U30=5),"Extremo",IF(AND(T30=2,U30=1),"Bajo",IF(AND(T30=2,U30=2),"Bajo",IF(AND(T30=2,U30=3),"Moderado",IF(AND(T30=2,U30=4),"Alto",IF(AND(T30=2,U30=5),"Extremo",IF(AND(T30=3,U30=1),"Bajo",IF(AND(T30=3,U30=2),"Moderado",IF(AND(T30=3,U30=3),"Alto",IF(AND(T30=3,U30=4),"Extremo",IF(AND(T30=3,U30=5),"Extremo",IF(AND(T30=4,U30=1),"Moderado",IF(AND(T30=4,U30=2),"Alto",IF(AND(T30=4,U30=3),"Alto",IF(AND(T30=4,U30=4),"Extremo",IF(AND(T30=4,U30=5),"Extremo",IF(AND(T30=5,U30=1),"Alto",IF(AND(T30=5,U30=2),"Alto",IF(AND(T30=5,U30=3),"Extremo",IF(AND(T30=5,U30=4),"Extremo",IF(AND(T30=5,U30=5),"Extremo")))))))))))))))))))))))))</f>
        <v>Bajo</v>
      </c>
      <c r="W30" s="432" t="s">
        <v>157</v>
      </c>
      <c r="X30" s="239" t="s">
        <v>294</v>
      </c>
      <c r="Y30" s="295" t="s">
        <v>295</v>
      </c>
      <c r="Z30" s="379" t="s">
        <v>972</v>
      </c>
      <c r="AA30" s="320" t="s">
        <v>205</v>
      </c>
      <c r="AB30" s="321" t="s">
        <v>205</v>
      </c>
      <c r="AC30" s="322" t="s">
        <v>205</v>
      </c>
      <c r="AD30" s="279" t="s">
        <v>205</v>
      </c>
      <c r="AE30" s="323" t="s">
        <v>205</v>
      </c>
      <c r="AF30" s="324" t="s">
        <v>205</v>
      </c>
      <c r="AG30" s="279" t="s">
        <v>205</v>
      </c>
      <c r="AH30" s="325" t="str">
        <f t="shared" si="3"/>
        <v>Gestión de talento humano</v>
      </c>
      <c r="AI30" s="326" t="str">
        <f t="shared" si="4"/>
        <v>10G</v>
      </c>
      <c r="AK30" s="327" t="s">
        <v>205</v>
      </c>
      <c r="AL30" s="328" t="s">
        <v>205</v>
      </c>
      <c r="AM30" s="384" t="s">
        <v>205</v>
      </c>
      <c r="AN30" s="136"/>
      <c r="AO30" s="136"/>
      <c r="AP30" s="137"/>
      <c r="AQ30" s="137"/>
      <c r="AR30" s="106"/>
      <c r="AS30" s="138"/>
      <c r="AT30" s="106"/>
      <c r="AU30" s="106"/>
      <c r="AV30" s="106"/>
      <c r="AW30" s="137"/>
      <c r="AX30" s="137"/>
      <c r="AY30" s="137"/>
      <c r="AZ30" s="137"/>
      <c r="BA30" s="106"/>
      <c r="BB30" s="106"/>
    </row>
    <row r="31" spans="1:54" s="104" customFormat="1" ht="93.75" hidden="1" customHeight="1">
      <c r="A31" s="436"/>
      <c r="B31" s="440"/>
      <c r="C31" s="443"/>
      <c r="D31" s="443"/>
      <c r="E31" s="438"/>
      <c r="F31" s="437"/>
      <c r="G31" s="250" t="s">
        <v>296</v>
      </c>
      <c r="H31" s="435"/>
      <c r="I31" s="445"/>
      <c r="J31" s="445"/>
      <c r="K31" s="438"/>
      <c r="L31" s="438"/>
      <c r="M31" s="134" t="s">
        <v>64</v>
      </c>
      <c r="N31" s="250" t="s">
        <v>166</v>
      </c>
      <c r="O31" s="272"/>
      <c r="P31" s="250"/>
      <c r="Q31" s="255">
        <v>0</v>
      </c>
      <c r="R31" s="447"/>
      <c r="S31" s="448"/>
      <c r="T31" s="449"/>
      <c r="U31" s="449"/>
      <c r="V31" s="464"/>
      <c r="W31" s="433"/>
      <c r="X31" s="239" t="s">
        <v>205</v>
      </c>
      <c r="Y31" s="355" t="s">
        <v>205</v>
      </c>
      <c r="Z31" s="377" t="s">
        <v>205</v>
      </c>
      <c r="AA31" s="320" t="s">
        <v>205</v>
      </c>
      <c r="AB31" s="321" t="s">
        <v>205</v>
      </c>
      <c r="AC31" s="322" t="s">
        <v>205</v>
      </c>
      <c r="AD31" s="279" t="s">
        <v>205</v>
      </c>
      <c r="AE31" s="323" t="s">
        <v>205</v>
      </c>
      <c r="AF31" s="324" t="s">
        <v>205</v>
      </c>
      <c r="AG31" s="279" t="s">
        <v>205</v>
      </c>
      <c r="AH31" s="325" t="str">
        <f t="shared" si="3"/>
        <v>Gestión de talento humano</v>
      </c>
      <c r="AI31" s="326" t="str">
        <f t="shared" si="4"/>
        <v>10G</v>
      </c>
      <c r="AK31" s="327" t="s">
        <v>205</v>
      </c>
      <c r="AL31" s="328" t="s">
        <v>205</v>
      </c>
      <c r="AM31" s="384" t="s">
        <v>205</v>
      </c>
      <c r="AN31" s="136"/>
      <c r="AO31" s="136"/>
      <c r="AP31" s="137"/>
      <c r="AQ31" s="137"/>
      <c r="AR31" s="106"/>
      <c r="AS31" s="138"/>
      <c r="AT31" s="106"/>
      <c r="AU31" s="106"/>
      <c r="AV31" s="106"/>
      <c r="AW31" s="137"/>
      <c r="AX31" s="137"/>
      <c r="AY31" s="137"/>
      <c r="AZ31" s="137"/>
      <c r="BA31" s="106"/>
      <c r="BB31" s="106"/>
    </row>
    <row r="32" spans="1:54" s="104" customFormat="1" ht="180" customHeight="1">
      <c r="A32" s="436"/>
      <c r="B32" s="441"/>
      <c r="C32" s="444"/>
      <c r="D32" s="444"/>
      <c r="E32" s="438"/>
      <c r="F32" s="437"/>
      <c r="G32" s="250"/>
      <c r="H32" s="435"/>
      <c r="I32" s="445"/>
      <c r="J32" s="445"/>
      <c r="K32" s="438"/>
      <c r="L32" s="438"/>
      <c r="M32" s="134" t="s">
        <v>165</v>
      </c>
      <c r="N32" s="250" t="s">
        <v>297</v>
      </c>
      <c r="O32" s="272" t="s">
        <v>155</v>
      </c>
      <c r="P32" s="272" t="s">
        <v>298</v>
      </c>
      <c r="Q32" s="255">
        <v>85</v>
      </c>
      <c r="R32" s="254">
        <f>AVERAGE(Q32)</f>
        <v>85</v>
      </c>
      <c r="S32" s="255" t="str">
        <f>IF(R32&lt;=50,"0",IF(AND(R32&gt;=50.01,R32&lt;=75),"1",IF(R32&gt;=75.01,"2")))</f>
        <v>2</v>
      </c>
      <c r="T32" s="449"/>
      <c r="U32" s="449"/>
      <c r="V32" s="464"/>
      <c r="W32" s="434"/>
      <c r="X32" s="239" t="s">
        <v>299</v>
      </c>
      <c r="Y32" s="247" t="s">
        <v>300</v>
      </c>
      <c r="Z32" s="379" t="s">
        <v>973</v>
      </c>
      <c r="AA32" s="320" t="s">
        <v>205</v>
      </c>
      <c r="AB32" s="321" t="s">
        <v>205</v>
      </c>
      <c r="AC32" s="322" t="s">
        <v>205</v>
      </c>
      <c r="AD32" s="279" t="s">
        <v>205</v>
      </c>
      <c r="AE32" s="323" t="s">
        <v>205</v>
      </c>
      <c r="AF32" s="324" t="s">
        <v>205</v>
      </c>
      <c r="AG32" s="279" t="s">
        <v>205</v>
      </c>
      <c r="AH32" s="325" t="str">
        <f t="shared" si="3"/>
        <v>Gestión de talento humano</v>
      </c>
      <c r="AI32" s="326" t="str">
        <f t="shared" si="4"/>
        <v>10G</v>
      </c>
      <c r="AK32" s="327" t="s">
        <v>205</v>
      </c>
      <c r="AL32" s="328" t="s">
        <v>205</v>
      </c>
      <c r="AM32" s="384" t="s">
        <v>205</v>
      </c>
      <c r="AN32" s="136"/>
      <c r="AO32" s="136"/>
      <c r="AP32" s="137"/>
      <c r="AQ32" s="137"/>
      <c r="AR32" s="106"/>
      <c r="AS32" s="138"/>
      <c r="AT32" s="106"/>
      <c r="AU32" s="106"/>
      <c r="AV32" s="106"/>
      <c r="AW32" s="137"/>
      <c r="AX32" s="137"/>
      <c r="AY32" s="137"/>
      <c r="AZ32" s="137"/>
      <c r="BA32" s="106"/>
      <c r="BB32" s="106"/>
    </row>
    <row r="33" spans="1:2862" s="104" customFormat="1" ht="157.05000000000001" customHeight="1">
      <c r="A33" s="450" t="s">
        <v>301</v>
      </c>
      <c r="B33" s="542" t="s">
        <v>302</v>
      </c>
      <c r="C33" s="543" t="s">
        <v>303</v>
      </c>
      <c r="D33" s="542" t="s">
        <v>304</v>
      </c>
      <c r="E33" s="542" t="s">
        <v>40</v>
      </c>
      <c r="F33" s="466" t="s">
        <v>305</v>
      </c>
      <c r="G33" s="257" t="s">
        <v>306</v>
      </c>
      <c r="H33" s="452" t="s">
        <v>307</v>
      </c>
      <c r="I33" s="546">
        <v>4</v>
      </c>
      <c r="J33" s="467">
        <v>4</v>
      </c>
      <c r="K33" s="464" t="str">
        <f>IF(AND(I33=1,J33=1),"Bajo",IF(AND(I33=1,J33=2),"Bajo",IF(AND(I33=1,J33=3),"Moderado",IF(AND(I33=1,J33=4),"Alto",IF(AND(I33=1,J33=5),"Extremo",IF(AND(I33=2,J33=1),"Bajo",IF(AND(I33=2,J33=2),"Bajo",IF(AND(I33=2,J33=3),"Moderado",IF(AND(I33=2,J33=4),"Alto",IF(AND(I33=2,J33=5),"Extremo",IF(AND(I33=3,J33=1),"Bajo",IF(AND(I33=3,J33=2),"Moderado",IF(AND(I33=3,J33=3),"Alto",IF(AND(I33=3,J33=4),"Extremo",IF(AND(I33=3,J33=5),"Extremo",IF(AND(I33=4,J33=1),"Moderado",IF(AND(I33=4,J33=2),"Alto",IF(AND(I33=4,J33=3),"Alto",IF(AND(I33=4,J33=4),"Extremo",IF(AND(I33=4,J33=5),"Extremo",IF(AND(I33=5,J33=1),"Alto",IF(AND(I33=5,J33=2),"Alto",IF(AND(I33=5,J33=3),"Extremo",IF(AND(I33=5,J33=4),"Extremo",IF(AND(I33=5,J33=5),"Extremo")))))))))))))))))))))))))</f>
        <v>Extremo</v>
      </c>
      <c r="L33" s="451" t="s">
        <v>61</v>
      </c>
      <c r="M33" s="263" t="s">
        <v>64</v>
      </c>
      <c r="N33" s="257" t="s">
        <v>308</v>
      </c>
      <c r="O33" s="257" t="s">
        <v>155</v>
      </c>
      <c r="P33" s="257" t="s">
        <v>309</v>
      </c>
      <c r="Q33" s="259">
        <v>85</v>
      </c>
      <c r="R33" s="267">
        <f>AVERAGE(Q33:Q33)</f>
        <v>85</v>
      </c>
      <c r="S33" s="260" t="str">
        <f>IF(R33&lt;=50,"0",IF(AND(R33&gt;=50.01,R33&lt;=75),"1",IF(R33&gt;=75.01,"2")))</f>
        <v>2</v>
      </c>
      <c r="T33" s="471">
        <f>I33-S33</f>
        <v>2</v>
      </c>
      <c r="U33" s="532">
        <f>J33-S34</f>
        <v>2</v>
      </c>
      <c r="V33" s="464" t="str">
        <f>IF(AND(T33=1,U33=1),"Bajo",IF(AND(T33=1,U33=2),"Bajo",IF(AND(T33=1,U33=3),"Moderado",IF(AND(T33=1,U33=4),"Alto",IF(AND(T33=1,U33=5),"Extremo",IF(AND(T33=2,U33=1),"Bajo",IF(AND(T33=2,U33=2),"Bajo",IF(AND(T33=2,U33=3),"Moderado",IF(AND(T33=2,U33=4),"Alto",IF(AND(T33=2,U33=5),"Extremo",IF(AND(T33=3,U33=1),"Bajo",IF(AND(T33=3,U33=2),"Moderado",IF(AND(T33=3,U33=3),"Alto",IF(AND(T33=3,U33=4),"Extremo",IF(AND(T33=3,U33=5),"Extremo",IF(AND(T33=4,U33=1),"Moderado",IF(AND(T33=4,U33=2),"Alto",IF(AND(T33=4,U33=3),"Alto",IF(AND(T33=4,U33=4),"Extremo",IF(AND(T33=4,U33=5),"Extremo",IF(AND(T33=5,U33=1),"Alto",IF(AND(T33=5,U33=2),"Alto",IF(AND(T33=5,U33=3),"Extremo",IF(AND(T33=5,U33=4),"Extremo",IF(AND(T33=5,U33=5),"Extremo")))))))))))))))))))))))))</f>
        <v>Bajo</v>
      </c>
      <c r="W33" s="536" t="s">
        <v>157</v>
      </c>
      <c r="X33" s="248" t="s">
        <v>310</v>
      </c>
      <c r="Y33" s="309" t="s">
        <v>311</v>
      </c>
      <c r="Z33" s="379" t="s">
        <v>974</v>
      </c>
      <c r="AA33" s="320" t="s">
        <v>205</v>
      </c>
      <c r="AB33" s="321" t="s">
        <v>205</v>
      </c>
      <c r="AC33" s="322" t="s">
        <v>205</v>
      </c>
      <c r="AD33" s="279" t="s">
        <v>205</v>
      </c>
      <c r="AE33" s="323" t="s">
        <v>205</v>
      </c>
      <c r="AF33" s="324" t="s">
        <v>205</v>
      </c>
      <c r="AG33" s="279" t="s">
        <v>205</v>
      </c>
      <c r="AH33" s="325" t="str">
        <f t="shared" si="3"/>
        <v>Gestión contractual</v>
      </c>
      <c r="AI33" s="326" t="str">
        <f t="shared" si="4"/>
        <v>11G</v>
      </c>
      <c r="AK33" s="327" t="s">
        <v>205</v>
      </c>
      <c r="AL33" s="328" t="s">
        <v>205</v>
      </c>
      <c r="AM33" s="384" t="s">
        <v>205</v>
      </c>
      <c r="AN33" s="102"/>
      <c r="AO33" s="102"/>
      <c r="AP33" s="105"/>
      <c r="AQ33" s="105"/>
      <c r="AR33" s="106"/>
      <c r="AS33" s="76"/>
      <c r="AT33" s="76"/>
      <c r="AU33" s="140"/>
      <c r="AV33" s="106"/>
      <c r="AW33" s="105"/>
      <c r="AX33" s="105"/>
      <c r="AY33" s="105"/>
      <c r="AZ33" s="105"/>
      <c r="BA33" s="106"/>
      <c r="BB33" s="106"/>
    </row>
    <row r="34" spans="1:2862" s="104" customFormat="1" ht="127.95" customHeight="1">
      <c r="A34" s="450"/>
      <c r="B34" s="542"/>
      <c r="C34" s="543"/>
      <c r="D34" s="542"/>
      <c r="E34" s="542"/>
      <c r="F34" s="466"/>
      <c r="G34" s="257"/>
      <c r="H34" s="452"/>
      <c r="I34" s="546"/>
      <c r="J34" s="467"/>
      <c r="K34" s="464"/>
      <c r="L34" s="451"/>
      <c r="M34" s="263" t="s">
        <v>165</v>
      </c>
      <c r="N34" s="257" t="s">
        <v>312</v>
      </c>
      <c r="O34" s="257" t="s">
        <v>155</v>
      </c>
      <c r="P34" s="257" t="s">
        <v>313</v>
      </c>
      <c r="Q34" s="259">
        <v>85</v>
      </c>
      <c r="R34" s="267">
        <f>AVERAGE(Q34:Q34)</f>
        <v>85</v>
      </c>
      <c r="S34" s="124" t="str">
        <f>IF(R34&lt;=50,"0",IF(AND(R34&gt;=50.01,R34&lt;=75),"1",IF(R34&gt;=75.01,"2")))</f>
        <v>2</v>
      </c>
      <c r="T34" s="471"/>
      <c r="U34" s="532"/>
      <c r="V34" s="464"/>
      <c r="W34" s="536"/>
      <c r="X34" s="248" t="s">
        <v>314</v>
      </c>
      <c r="Y34" s="309" t="s">
        <v>315</v>
      </c>
      <c r="Z34" s="379" t="s">
        <v>975</v>
      </c>
      <c r="AA34" s="320" t="s">
        <v>205</v>
      </c>
      <c r="AB34" s="321" t="s">
        <v>205</v>
      </c>
      <c r="AC34" s="322" t="s">
        <v>205</v>
      </c>
      <c r="AD34" s="279" t="s">
        <v>205</v>
      </c>
      <c r="AE34" s="323" t="s">
        <v>205</v>
      </c>
      <c r="AF34" s="324" t="s">
        <v>205</v>
      </c>
      <c r="AG34" s="279" t="s">
        <v>205</v>
      </c>
      <c r="AH34" s="325" t="str">
        <f t="shared" si="3"/>
        <v>Gestión contractual</v>
      </c>
      <c r="AI34" s="326" t="str">
        <f t="shared" si="4"/>
        <v>11G</v>
      </c>
      <c r="AK34" s="327" t="s">
        <v>205</v>
      </c>
      <c r="AL34" s="328" t="s">
        <v>205</v>
      </c>
      <c r="AM34" s="384" t="s">
        <v>205</v>
      </c>
      <c r="AN34" s="111"/>
      <c r="AO34" s="111"/>
      <c r="AP34" s="108"/>
      <c r="AQ34" s="108"/>
      <c r="AR34" s="106"/>
      <c r="AS34" s="75"/>
      <c r="AT34" s="75"/>
      <c r="AU34" s="107"/>
      <c r="AV34" s="106"/>
      <c r="AW34" s="108"/>
      <c r="AX34" s="108"/>
      <c r="AY34" s="108"/>
      <c r="AZ34" s="108"/>
      <c r="BA34" s="106"/>
      <c r="BB34" s="106"/>
    </row>
    <row r="35" spans="1:2862" s="104" customFormat="1" ht="198.45" customHeight="1">
      <c r="A35" s="469" t="s">
        <v>316</v>
      </c>
      <c r="B35" s="451" t="s">
        <v>302</v>
      </c>
      <c r="C35" s="452" t="s">
        <v>303</v>
      </c>
      <c r="D35" s="451" t="s">
        <v>304</v>
      </c>
      <c r="E35" s="468" t="s">
        <v>40</v>
      </c>
      <c r="F35" s="466" t="s">
        <v>317</v>
      </c>
      <c r="G35" s="257" t="s">
        <v>318</v>
      </c>
      <c r="H35" s="452" t="s">
        <v>319</v>
      </c>
      <c r="I35" s="467">
        <v>3</v>
      </c>
      <c r="J35" s="467">
        <v>3</v>
      </c>
      <c r="K35" s="464" t="str">
        <f>IF(AND(I35=1,J35=1),"Bajo",IF(AND(I35=1,J35=2),"Bajo",IF(AND(I35=1,J35=3),"Moderado",IF(AND(I35=1,J35=4),"Alto",IF(AND(I35=1,J35=5),"Extremo",IF(AND(I35=2,J35=1),"Bajo",IF(AND(I35=2,J35=2),"Bajo",IF(AND(I35=2,J35=3),"Moderado",IF(AND(I35=2,J35=4),"Alto",IF(AND(I35=2,J35=5),"Extremo",IF(AND(I35=3,J35=1),"Bajo",IF(AND(I35=3,J35=2),"Moderado",IF(AND(I35=3,J35=3),"Alto",IF(AND(I35=3,J35=4),"Extremo",IF(AND(I35=3,J35=5),"Extremo",IF(AND(I35=4,J35=1),"Moderado",IF(AND(I35=4,J35=2),"Alto",IF(AND(I35=4,J35=3),"Alto",IF(AND(I35=4,J35=4),"Extremo",IF(AND(I35=4,J35=5),"Extremo",IF(AND(I35=5,J35=1),"Alto",IF(AND(I35=5,J35=2),"Alto",IF(AND(I35=5,J35=3),"Extremo",IF(AND(I35=5,J35=4),"Extremo",IF(AND(I35=5,J35=5),"Extremo")))))))))))))))))))))))))</f>
        <v>Alto</v>
      </c>
      <c r="L35" s="451" t="s">
        <v>61</v>
      </c>
      <c r="M35" s="263" t="s">
        <v>64</v>
      </c>
      <c r="N35" s="257" t="s">
        <v>320</v>
      </c>
      <c r="O35" s="257" t="s">
        <v>321</v>
      </c>
      <c r="P35" s="257" t="s">
        <v>322</v>
      </c>
      <c r="Q35" s="259">
        <v>85</v>
      </c>
      <c r="R35" s="537">
        <f>AVERAGE(Q35:Q36)</f>
        <v>85</v>
      </c>
      <c r="S35" s="470" t="str">
        <f>IF(R35&lt;=50,"0",IF(AND(R35&gt;=50.01,R35&lt;=75),"1",IF(R35&gt;=75.01,"2")))</f>
        <v>2</v>
      </c>
      <c r="T35" s="471">
        <f>I35-S35</f>
        <v>1</v>
      </c>
      <c r="U35" s="532">
        <f>J35-S37</f>
        <v>3</v>
      </c>
      <c r="V35" s="464" t="str">
        <f>IF(AND(T35=1,U35=1),"Bajo",IF(AND(T35=1,U35=2),"Bajo",IF(AND(T35=1,U35=3),"Moderado",IF(AND(T35=1,U35=4),"Alto",IF(AND(T35=1,U35=5),"Extremo",IF(AND(T35=2,U35=1),"Bajo",IF(AND(T35=2,U35=2),"Bajo",IF(AND(T35=2,U35=3),"Moderado",IF(AND(T35=2,U35=4),"Alto",IF(AND(T35=2,U35=5),"Extremo",IF(AND(T35=3,U35=1),"Bajo",IF(AND(T35=3,U35=2),"Moderado",IF(AND(T35=3,U35=3),"Alto",IF(AND(T35=3,U35=4),"Extremo",IF(AND(T35=3,U35=5),"Extremo",IF(AND(T35=4,U35=1),"Moderado",IF(AND(T35=4,U35=2),"Alto",IF(AND(T35=4,U35=3),"Alto",IF(AND(T35=4,U35=4),"Extremo",IF(AND(T35=4,U35=5),"Extremo",IF(AND(T35=5,U35=1),"Alto",IF(AND(T35=5,U35=2),"Alto",IF(AND(T35=5,U35=3),"Extremo",IF(AND(T35=5,U35=4),"Extremo",IF(AND(T35=5,U35=5),"Extremo")))))))))))))))))))))))))</f>
        <v>Moderado</v>
      </c>
      <c r="W35" s="536" t="s">
        <v>157</v>
      </c>
      <c r="X35" s="248" t="s">
        <v>323</v>
      </c>
      <c r="Y35" s="309" t="s">
        <v>324</v>
      </c>
      <c r="Z35" s="379" t="s">
        <v>976</v>
      </c>
      <c r="AA35" s="320" t="s">
        <v>205</v>
      </c>
      <c r="AB35" s="321" t="s">
        <v>205</v>
      </c>
      <c r="AC35" s="322" t="s">
        <v>205</v>
      </c>
      <c r="AD35" s="279" t="s">
        <v>205</v>
      </c>
      <c r="AE35" s="323" t="s">
        <v>205</v>
      </c>
      <c r="AF35" s="324" t="s">
        <v>205</v>
      </c>
      <c r="AG35" s="279" t="s">
        <v>205</v>
      </c>
      <c r="AH35" s="325" t="str">
        <f t="shared" si="3"/>
        <v>Gestión contractual</v>
      </c>
      <c r="AI35" s="326" t="str">
        <f t="shared" si="4"/>
        <v>12G</v>
      </c>
      <c r="AK35" s="327" t="s">
        <v>205</v>
      </c>
      <c r="AL35" s="328" t="s">
        <v>205</v>
      </c>
      <c r="AM35" s="384" t="s">
        <v>205</v>
      </c>
      <c r="AN35" s="105"/>
      <c r="AO35" s="102"/>
      <c r="AP35" s="105"/>
      <c r="AQ35" s="105"/>
      <c r="AR35" s="106"/>
      <c r="AS35" s="76"/>
      <c r="AT35" s="80"/>
      <c r="AU35" s="140"/>
      <c r="AV35" s="106"/>
      <c r="AW35" s="105"/>
      <c r="AX35" s="105"/>
      <c r="AY35" s="105"/>
      <c r="AZ35" s="105"/>
      <c r="BA35" s="106"/>
      <c r="BB35" s="106"/>
    </row>
    <row r="36" spans="1:2862" s="104" customFormat="1" ht="217.5" customHeight="1">
      <c r="A36" s="469"/>
      <c r="B36" s="451"/>
      <c r="C36" s="452"/>
      <c r="D36" s="451"/>
      <c r="E36" s="469"/>
      <c r="F36" s="522"/>
      <c r="G36" s="257" t="s">
        <v>325</v>
      </c>
      <c r="H36" s="452"/>
      <c r="I36" s="467"/>
      <c r="J36" s="467"/>
      <c r="K36" s="538"/>
      <c r="L36" s="465"/>
      <c r="M36" s="263" t="s">
        <v>64</v>
      </c>
      <c r="N36" s="257" t="s">
        <v>326</v>
      </c>
      <c r="O36" s="257" t="s">
        <v>321</v>
      </c>
      <c r="P36" s="257" t="s">
        <v>327</v>
      </c>
      <c r="Q36" s="259">
        <v>85</v>
      </c>
      <c r="R36" s="537"/>
      <c r="S36" s="470"/>
      <c r="T36" s="471"/>
      <c r="U36" s="532"/>
      <c r="V36" s="538"/>
      <c r="W36" s="465"/>
      <c r="X36" s="248" t="s">
        <v>328</v>
      </c>
      <c r="Y36" s="309" t="s">
        <v>329</v>
      </c>
      <c r="Z36" s="379" t="s">
        <v>977</v>
      </c>
      <c r="AA36" s="320" t="s">
        <v>205</v>
      </c>
      <c r="AB36" s="321" t="s">
        <v>205</v>
      </c>
      <c r="AC36" s="322" t="s">
        <v>205</v>
      </c>
      <c r="AD36" s="279" t="s">
        <v>205</v>
      </c>
      <c r="AE36" s="323" t="s">
        <v>205</v>
      </c>
      <c r="AF36" s="324" t="s">
        <v>205</v>
      </c>
      <c r="AG36" s="279" t="s">
        <v>205</v>
      </c>
      <c r="AH36" s="325" t="str">
        <f t="shared" si="3"/>
        <v>Gestión contractual</v>
      </c>
      <c r="AI36" s="326" t="str">
        <f t="shared" si="4"/>
        <v>12G</v>
      </c>
      <c r="AK36" s="327" t="s">
        <v>205</v>
      </c>
      <c r="AL36" s="328" t="s">
        <v>205</v>
      </c>
      <c r="AM36" s="384" t="s">
        <v>205</v>
      </c>
      <c r="AN36" s="102"/>
      <c r="AO36" s="111"/>
      <c r="AP36" s="105"/>
      <c r="AQ36" s="105"/>
      <c r="AR36" s="106"/>
      <c r="AS36" s="76"/>
      <c r="AT36" s="75"/>
      <c r="AU36" s="107"/>
      <c r="AV36" s="106"/>
      <c r="AW36" s="105"/>
      <c r="AX36" s="108"/>
      <c r="AY36" s="105"/>
      <c r="AZ36" s="105"/>
      <c r="BA36" s="106"/>
      <c r="BB36" s="106"/>
    </row>
    <row r="37" spans="1:2862" s="104" customFormat="1" ht="93.75" hidden="1" customHeight="1">
      <c r="A37" s="469"/>
      <c r="B37" s="451"/>
      <c r="C37" s="452"/>
      <c r="D37" s="451"/>
      <c r="E37" s="469"/>
      <c r="F37" s="522"/>
      <c r="G37" s="257"/>
      <c r="H37" s="452"/>
      <c r="I37" s="467"/>
      <c r="J37" s="467"/>
      <c r="K37" s="538"/>
      <c r="L37" s="465"/>
      <c r="M37" s="263" t="s">
        <v>165</v>
      </c>
      <c r="N37" s="257" t="s">
        <v>166</v>
      </c>
      <c r="O37" s="257"/>
      <c r="P37" s="257"/>
      <c r="Q37" s="259">
        <v>0</v>
      </c>
      <c r="R37" s="267">
        <f>AVERAGE(Q37:Q37)</f>
        <v>0</v>
      </c>
      <c r="S37" s="124" t="str">
        <f>IF(R37&lt;=50,"0",IF(AND(R37&gt;=50.01,R37&lt;=75),"1",IF(R37&gt;=75.01,"2")))</f>
        <v>0</v>
      </c>
      <c r="T37" s="471"/>
      <c r="U37" s="532"/>
      <c r="V37" s="538"/>
      <c r="W37" s="465"/>
      <c r="X37" s="309" t="s">
        <v>330</v>
      </c>
      <c r="Y37" s="356" t="s">
        <v>205</v>
      </c>
      <c r="Z37" s="377" t="s">
        <v>205</v>
      </c>
      <c r="AA37" s="320" t="s">
        <v>205</v>
      </c>
      <c r="AB37" s="321" t="s">
        <v>205</v>
      </c>
      <c r="AC37" s="322" t="s">
        <v>205</v>
      </c>
      <c r="AD37" s="279" t="s">
        <v>205</v>
      </c>
      <c r="AE37" s="323" t="s">
        <v>205</v>
      </c>
      <c r="AF37" s="324" t="s">
        <v>205</v>
      </c>
      <c r="AG37" s="279" t="s">
        <v>205</v>
      </c>
      <c r="AH37" s="325" t="str">
        <f t="shared" si="3"/>
        <v>Gestión contractual</v>
      </c>
      <c r="AI37" s="326" t="str">
        <f t="shared" si="4"/>
        <v>12G</v>
      </c>
      <c r="AK37" s="327" t="s">
        <v>205</v>
      </c>
      <c r="AL37" s="328" t="s">
        <v>205</v>
      </c>
      <c r="AM37" s="384" t="s">
        <v>205</v>
      </c>
      <c r="AN37" s="111"/>
      <c r="AO37" s="111"/>
      <c r="AP37" s="108"/>
      <c r="AQ37" s="108"/>
      <c r="AR37" s="106"/>
      <c r="AS37" s="75"/>
      <c r="AT37" s="75"/>
      <c r="AU37" s="107"/>
      <c r="AV37" s="106"/>
      <c r="AW37" s="108"/>
      <c r="AX37" s="108"/>
      <c r="AY37" s="108"/>
      <c r="AZ37" s="108"/>
      <c r="BA37" s="106"/>
      <c r="BB37" s="106"/>
    </row>
    <row r="38" spans="1:2862" s="104" customFormat="1" ht="193.05" customHeight="1">
      <c r="A38" s="469" t="s">
        <v>331</v>
      </c>
      <c r="B38" s="451" t="s">
        <v>302</v>
      </c>
      <c r="C38" s="452" t="s">
        <v>303</v>
      </c>
      <c r="D38" s="451" t="s">
        <v>304</v>
      </c>
      <c r="E38" s="468" t="s">
        <v>40</v>
      </c>
      <c r="F38" s="466" t="s">
        <v>332</v>
      </c>
      <c r="G38" s="257" t="s">
        <v>333</v>
      </c>
      <c r="H38" s="452" t="s">
        <v>334</v>
      </c>
      <c r="I38" s="467">
        <v>3</v>
      </c>
      <c r="J38" s="467">
        <v>4</v>
      </c>
      <c r="K38" s="464" t="str">
        <f>IF(AND(I38=1,J38=1),"Bajo",IF(AND(I38=1,J38=2),"Bajo",IF(AND(I38=1,J38=3),"Moderado",IF(AND(I38=1,J38=4),"Alto",IF(AND(I38=1,J38=5),"Extremo",IF(AND(I38=2,J38=1),"Bajo",IF(AND(I38=2,J38=2),"Bajo",IF(AND(I38=2,J38=3),"Moderado",IF(AND(I38=2,J38=4),"Alto",IF(AND(I38=2,J38=5),"Extremo",IF(AND(I38=3,J38=1),"Bajo",IF(AND(I38=3,J38=2),"Moderado",IF(AND(I38=3,J38=3),"Alto",IF(AND(I38=3,J38=4),"Extremo",IF(AND(I38=3,J38=5),"Extremo",IF(AND(I38=4,J38=1),"Moderado",IF(AND(I38=4,J38=2),"Alto",IF(AND(I38=4,J38=3),"Alto",IF(AND(I38=4,J38=4),"Extremo",IF(AND(I38=4,J38=5),"Extremo",IF(AND(I38=5,J38=1),"Alto",IF(AND(I38=5,J38=2),"Alto",IF(AND(I38=5,J38=3),"Extremo",IF(AND(I38=5,J38=4),"Extremo",IF(AND(I38=5,J38=5),"Extremo")))))))))))))))))))))))))</f>
        <v>Extremo</v>
      </c>
      <c r="L38" s="451" t="s">
        <v>61</v>
      </c>
      <c r="M38" s="263" t="s">
        <v>64</v>
      </c>
      <c r="N38" s="257" t="s">
        <v>335</v>
      </c>
      <c r="O38" s="257" t="s">
        <v>155</v>
      </c>
      <c r="P38" s="257" t="s">
        <v>336</v>
      </c>
      <c r="Q38" s="259">
        <v>85</v>
      </c>
      <c r="R38" s="267">
        <f>AVERAGE(Q38:Q38)</f>
        <v>85</v>
      </c>
      <c r="S38" s="260" t="str">
        <f>IF(R38&lt;=50,"0",IF(AND(R38&gt;=50.01,R38&lt;=75),"1",IF(R38&gt;=75.01,"2")))</f>
        <v>2</v>
      </c>
      <c r="T38" s="471">
        <f>I38-S38</f>
        <v>1</v>
      </c>
      <c r="U38" s="532">
        <f>J38-S39</f>
        <v>4</v>
      </c>
      <c r="V38" s="464" t="str">
        <f>IF(AND(T38=1,U38=1),"Bajo",IF(AND(T38=1,U38=2),"Bajo",IF(AND(T38=1,U38=3),"Moderado",IF(AND(T38=1,U38=4),"Alto",IF(AND(T38=1,U38=5),"Extremo",IF(AND(T38=2,U38=1),"Bajo",IF(AND(T38=2,U38=2),"Bajo",IF(AND(T38=2,U38=3),"Moderado",IF(AND(T38=2,U38=4),"Alto",IF(AND(T38=2,U38=5),"Extremo",IF(AND(T38=3,U38=1),"Bajo",IF(AND(T38=3,U38=2),"Moderado",IF(AND(T38=3,U38=3),"Alto",IF(AND(T38=3,U38=4),"Extremo",IF(AND(T38=3,U38=5),"Extremo",IF(AND(T38=4,U38=1),"Moderado",IF(AND(T38=4,U38=2),"Alto",IF(AND(T38=4,U38=3),"Alto",IF(AND(T38=4,U38=4),"Extremo",IF(AND(T38=4,U38=5),"Extremo",IF(AND(T38=5,U38=1),"Alto",IF(AND(T38=5,U38=2),"Alto",IF(AND(T38=5,U38=3),"Extremo",IF(AND(T38=5,U38=4),"Extremo",IF(AND(T38=5,U38=5),"Extremo")))))))))))))))))))))))))</f>
        <v>Alto</v>
      </c>
      <c r="W38" s="536" t="s">
        <v>61</v>
      </c>
      <c r="X38" s="309" t="s">
        <v>340</v>
      </c>
      <c r="Y38" s="356" t="s">
        <v>342</v>
      </c>
      <c r="Z38" s="379" t="s">
        <v>978</v>
      </c>
      <c r="AA38" s="316" t="s">
        <v>337</v>
      </c>
      <c r="AB38" s="116">
        <v>44287</v>
      </c>
      <c r="AC38" s="117">
        <v>44561</v>
      </c>
      <c r="AD38" s="271" t="s">
        <v>338</v>
      </c>
      <c r="AE38" s="109" t="s">
        <v>190</v>
      </c>
      <c r="AF38" s="127" t="s">
        <v>304</v>
      </c>
      <c r="AG38" s="250" t="s">
        <v>339</v>
      </c>
      <c r="AH38" s="263" t="str">
        <f t="shared" si="0"/>
        <v>Gestión contractual</v>
      </c>
      <c r="AI38" s="258" t="str">
        <f t="shared" si="1"/>
        <v>13G</v>
      </c>
      <c r="AK38" s="248" t="s">
        <v>341</v>
      </c>
      <c r="AL38" s="248" t="s">
        <v>343</v>
      </c>
      <c r="AM38" s="373" t="s">
        <v>1000</v>
      </c>
      <c r="AN38" s="108"/>
      <c r="AO38" s="111"/>
      <c r="AP38" s="105"/>
      <c r="AQ38" s="105"/>
      <c r="AR38" s="106"/>
      <c r="AS38" s="76"/>
      <c r="AT38" s="76"/>
      <c r="AU38" s="140"/>
      <c r="AV38" s="106"/>
      <c r="AW38" s="108"/>
      <c r="AX38" s="108"/>
      <c r="AY38" s="105"/>
      <c r="AZ38" s="105"/>
      <c r="BA38" s="106"/>
      <c r="BB38" s="106"/>
    </row>
    <row r="39" spans="1:2862" s="104" customFormat="1" ht="93.75" hidden="1" customHeight="1">
      <c r="A39" s="469"/>
      <c r="B39" s="451"/>
      <c r="C39" s="452"/>
      <c r="D39" s="451"/>
      <c r="E39" s="469"/>
      <c r="F39" s="522"/>
      <c r="G39" s="257"/>
      <c r="H39" s="452"/>
      <c r="I39" s="467"/>
      <c r="J39" s="467"/>
      <c r="K39" s="538"/>
      <c r="L39" s="465"/>
      <c r="M39" s="122" t="s">
        <v>165</v>
      </c>
      <c r="N39" s="257" t="s">
        <v>166</v>
      </c>
      <c r="O39" s="257"/>
      <c r="P39" s="257"/>
      <c r="Q39" s="259">
        <v>0</v>
      </c>
      <c r="R39" s="267">
        <f>AVERAGE(Q39:Q39)</f>
        <v>0</v>
      </c>
      <c r="S39" s="124" t="str">
        <f>IF(R39&lt;=50,"0",IF(AND(R39&gt;=50.01,R39&lt;=75),"1",IF(R39&gt;=75.01,"2")))</f>
        <v>0</v>
      </c>
      <c r="T39" s="471"/>
      <c r="U39" s="532"/>
      <c r="V39" s="538"/>
      <c r="W39" s="465"/>
      <c r="X39" s="248" t="s">
        <v>330</v>
      </c>
      <c r="Y39" s="309" t="s">
        <v>205</v>
      </c>
      <c r="Z39" s="377" t="s">
        <v>205</v>
      </c>
      <c r="AA39" s="320" t="s">
        <v>205</v>
      </c>
      <c r="AB39" s="321" t="s">
        <v>205</v>
      </c>
      <c r="AC39" s="322" t="s">
        <v>205</v>
      </c>
      <c r="AD39" s="279" t="s">
        <v>205</v>
      </c>
      <c r="AE39" s="323" t="s">
        <v>205</v>
      </c>
      <c r="AF39" s="324" t="s">
        <v>205</v>
      </c>
      <c r="AG39" s="279" t="s">
        <v>205</v>
      </c>
      <c r="AH39" s="325" t="str">
        <f t="shared" si="0"/>
        <v>Gestión contractual</v>
      </c>
      <c r="AI39" s="326" t="str">
        <f t="shared" si="1"/>
        <v>13G</v>
      </c>
      <c r="AK39" s="327" t="s">
        <v>205</v>
      </c>
      <c r="AL39" s="328" t="s">
        <v>205</v>
      </c>
      <c r="AM39" s="384" t="s">
        <v>205</v>
      </c>
      <c r="AN39" s="111"/>
      <c r="AO39" s="111"/>
      <c r="AP39" s="108"/>
      <c r="AQ39" s="108"/>
      <c r="AR39" s="106"/>
      <c r="AS39" s="75"/>
      <c r="AT39" s="75"/>
      <c r="AU39" s="107"/>
      <c r="AV39" s="106"/>
      <c r="AW39" s="108"/>
      <c r="AX39" s="108"/>
      <c r="AY39" s="108"/>
      <c r="AZ39" s="108"/>
      <c r="BA39" s="106"/>
      <c r="BB39" s="106"/>
    </row>
    <row r="40" spans="1:2862" s="172" customFormat="1" ht="227.55" customHeight="1">
      <c r="A40" s="469" t="s">
        <v>344</v>
      </c>
      <c r="B40" s="451" t="s">
        <v>302</v>
      </c>
      <c r="C40" s="435" t="s">
        <v>303</v>
      </c>
      <c r="D40" s="468" t="s">
        <v>304</v>
      </c>
      <c r="E40" s="468" t="s">
        <v>40</v>
      </c>
      <c r="F40" s="548" t="s">
        <v>345</v>
      </c>
      <c r="G40" s="268" t="s">
        <v>346</v>
      </c>
      <c r="H40" s="452" t="s">
        <v>347</v>
      </c>
      <c r="I40" s="467">
        <v>3</v>
      </c>
      <c r="J40" s="467">
        <v>4</v>
      </c>
      <c r="K40" s="464" t="str">
        <f>IF(AND(I40=1,J40=1),"Bajo",IF(AND(I40=1,J40=2),"Bajo",IF(AND(I40=1,J40=3),"Moderado",IF(AND(I40=1,J40=4),"Alto",IF(AND(I40=1,J40=5),"Extremo",IF(AND(I40=2,J40=1),"Bajo",IF(AND(I40=2,J40=2),"Bajo",IF(AND(I40=2,J40=3),"Moderado",IF(AND(I40=2,J40=4),"Alto",IF(AND(I40=2,J40=5),"Extremo",IF(AND(I40=3,J40=1),"Bajo",IF(AND(I40=3,J40=2),"Moderado",IF(AND(I40=3,J40=3),"Alto",IF(AND(I40=3,J40=4),"Extremo",IF(AND(I40=3,J40=5),"Extremo",IF(AND(I40=4,J40=1),"Moderado",IF(AND(I40=4,J40=2),"Alto",IF(AND(I40=4,J40=3),"Alto",IF(AND(I40=4,J40=4),"Extremo",IF(AND(I40=4,J40=5),"Extremo",IF(AND(I40=5,J40=1),"Alto",IF(AND(I40=5,J40=2),"Alto",IF(AND(I40=5,J40=3),"Extremo",IF(AND(I40=5,J40=4),"Extremo",IF(AND(I40=5,J40=5),"Extremo")))))))))))))))))))))))))</f>
        <v>Extremo</v>
      </c>
      <c r="L40" s="451" t="s">
        <v>61</v>
      </c>
      <c r="M40" s="263" t="s">
        <v>64</v>
      </c>
      <c r="N40" s="257" t="s">
        <v>348</v>
      </c>
      <c r="O40" s="257" t="s">
        <v>349</v>
      </c>
      <c r="P40" s="257" t="s">
        <v>350</v>
      </c>
      <c r="Q40" s="259">
        <v>70</v>
      </c>
      <c r="R40" s="267">
        <f>AVERAGE(Q40:Q40)</f>
        <v>70</v>
      </c>
      <c r="S40" s="260" t="str">
        <f>IF(R40&lt;=50,"0",IF(AND(R40&gt;=50.01,R40&lt;=75),"1",IF(R40&gt;=75.01,"2")))</f>
        <v>1</v>
      </c>
      <c r="T40" s="471">
        <f>I40-S40</f>
        <v>2</v>
      </c>
      <c r="U40" s="532">
        <f>J40-S42</f>
        <v>4</v>
      </c>
      <c r="V40" s="464" t="str">
        <f>IF(AND(T40=1,U40=1),"Bajo",IF(AND(T40=1,U40=2),"Bajo",IF(AND(T40=1,U40=3),"Moderado",IF(AND(T40=1,U40=4),"Alto",IF(AND(T40=1,U40=5),"Extremo",IF(AND(T40=2,U40=1),"Bajo",IF(AND(T40=2,U40=2),"Bajo",IF(AND(T40=2,U40=3),"Moderado",IF(AND(T40=2,U40=4),"Alto",IF(AND(T40=2,U40=5),"Extremo",IF(AND(T40=3,U40=1),"Bajo",IF(AND(T40=3,U40=2),"Moderado",IF(AND(T40=3,U40=3),"Alto",IF(AND(T40=3,U40=4),"Extremo",IF(AND(T40=3,U40=5),"Extremo",IF(AND(T40=4,U40=1),"Moderado",IF(AND(T40=4,U40=2),"Alto",IF(AND(T40=4,U40=3),"Alto",IF(AND(T40=4,U40=4),"Extremo",IF(AND(T40=4,U40=5),"Extremo",IF(AND(T40=5,U40=1),"Alto",IF(AND(T40=5,U40=2),"Alto",IF(AND(T40=5,U40=3),"Extremo",IF(AND(T40=5,U40=4),"Extremo",IF(AND(T40=5,U40=5),"Extremo")))))))))))))))))))))))))</f>
        <v>Alto</v>
      </c>
      <c r="W40" s="536" t="s">
        <v>157</v>
      </c>
      <c r="X40" s="248" t="s">
        <v>351</v>
      </c>
      <c r="Y40" s="249" t="s">
        <v>352</v>
      </c>
      <c r="Z40" s="379" t="s">
        <v>979</v>
      </c>
      <c r="AA40" s="320" t="s">
        <v>205</v>
      </c>
      <c r="AB40" s="321" t="s">
        <v>205</v>
      </c>
      <c r="AC40" s="322" t="s">
        <v>205</v>
      </c>
      <c r="AD40" s="279" t="s">
        <v>205</v>
      </c>
      <c r="AE40" s="323" t="s">
        <v>205</v>
      </c>
      <c r="AF40" s="324" t="s">
        <v>205</v>
      </c>
      <c r="AG40" s="279" t="s">
        <v>205</v>
      </c>
      <c r="AH40" s="325" t="str">
        <f t="shared" si="0"/>
        <v>Gestión contractual</v>
      </c>
      <c r="AI40" s="326" t="str">
        <f t="shared" si="1"/>
        <v>14G</v>
      </c>
      <c r="AJ40" s="104"/>
      <c r="AK40" s="327" t="s">
        <v>205</v>
      </c>
      <c r="AL40" s="328" t="s">
        <v>205</v>
      </c>
      <c r="AM40" s="384" t="s">
        <v>205</v>
      </c>
      <c r="AN40" s="111"/>
      <c r="AO40" s="102"/>
      <c r="AP40" s="105"/>
      <c r="AQ40" s="105"/>
      <c r="AR40" s="106"/>
      <c r="AS40" s="76"/>
      <c r="AT40" s="76"/>
      <c r="AU40" s="140"/>
      <c r="AV40" s="106"/>
      <c r="AW40" s="108"/>
      <c r="AX40" s="105"/>
      <c r="AY40" s="105"/>
      <c r="AZ40" s="105"/>
      <c r="BA40" s="106"/>
      <c r="BB40" s="106"/>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c r="IW40" s="104"/>
      <c r="IX40" s="104"/>
      <c r="IY40" s="104"/>
      <c r="IZ40" s="104"/>
      <c r="JA40" s="104"/>
      <c r="JB40" s="104"/>
      <c r="JC40" s="104"/>
      <c r="JD40" s="104"/>
      <c r="JE40" s="104"/>
      <c r="JF40" s="104"/>
      <c r="JG40" s="104"/>
      <c r="JH40" s="104"/>
      <c r="JI40" s="104"/>
      <c r="JJ40" s="104"/>
      <c r="JK40" s="104"/>
      <c r="JL40" s="104"/>
      <c r="JM40" s="104"/>
      <c r="JN40" s="104"/>
      <c r="JO40" s="104"/>
      <c r="JP40" s="104"/>
      <c r="JQ40" s="104"/>
      <c r="JR40" s="104"/>
      <c r="JS40" s="104"/>
      <c r="JT40" s="104"/>
      <c r="JU40" s="104"/>
      <c r="JV40" s="104"/>
      <c r="JW40" s="104"/>
      <c r="JX40" s="104"/>
      <c r="JY40" s="104"/>
      <c r="JZ40" s="104"/>
      <c r="KA40" s="104"/>
      <c r="KB40" s="104"/>
      <c r="KC40" s="104"/>
      <c r="KD40" s="104"/>
      <c r="KE40" s="104"/>
      <c r="KF40" s="104"/>
      <c r="KG40" s="104"/>
      <c r="KH40" s="104"/>
      <c r="KI40" s="104"/>
      <c r="KJ40" s="104"/>
      <c r="KK40" s="104"/>
      <c r="KL40" s="104"/>
      <c r="KM40" s="104"/>
      <c r="KN40" s="104"/>
      <c r="KO40" s="104"/>
      <c r="KP40" s="104"/>
      <c r="KQ40" s="104"/>
      <c r="KR40" s="104"/>
      <c r="KS40" s="104"/>
      <c r="KT40" s="104"/>
      <c r="KU40" s="104"/>
      <c r="KV40" s="104"/>
      <c r="KW40" s="104"/>
      <c r="KX40" s="104"/>
      <c r="KY40" s="104"/>
      <c r="KZ40" s="104"/>
      <c r="LA40" s="104"/>
      <c r="LB40" s="104"/>
      <c r="LC40" s="104"/>
      <c r="LD40" s="104"/>
      <c r="LE40" s="104"/>
      <c r="LF40" s="104"/>
      <c r="LG40" s="104"/>
      <c r="LH40" s="104"/>
      <c r="LI40" s="104"/>
      <c r="LJ40" s="104"/>
      <c r="LK40" s="104"/>
      <c r="LL40" s="104"/>
      <c r="LM40" s="104"/>
      <c r="LN40" s="104"/>
      <c r="LO40" s="104"/>
      <c r="LP40" s="104"/>
      <c r="LQ40" s="104"/>
      <c r="LR40" s="104"/>
      <c r="LS40" s="104"/>
      <c r="LT40" s="104"/>
      <c r="LU40" s="104"/>
      <c r="LV40" s="104"/>
      <c r="LW40" s="104"/>
      <c r="LX40" s="104"/>
      <c r="LY40" s="104"/>
      <c r="LZ40" s="104"/>
      <c r="MA40" s="104"/>
      <c r="MB40" s="104"/>
      <c r="MC40" s="104"/>
      <c r="MD40" s="104"/>
      <c r="ME40" s="104"/>
      <c r="MF40" s="104"/>
      <c r="MG40" s="104"/>
      <c r="MH40" s="104"/>
      <c r="MI40" s="104"/>
      <c r="MJ40" s="104"/>
      <c r="MK40" s="104"/>
      <c r="ML40" s="104"/>
      <c r="MM40" s="104"/>
      <c r="MN40" s="104"/>
      <c r="MO40" s="104"/>
      <c r="MP40" s="104"/>
      <c r="MQ40" s="104"/>
      <c r="MR40" s="104"/>
      <c r="MS40" s="104"/>
      <c r="MT40" s="104"/>
      <c r="MU40" s="104"/>
      <c r="MV40" s="104"/>
      <c r="MW40" s="104"/>
      <c r="MX40" s="104"/>
      <c r="MY40" s="104"/>
      <c r="MZ40" s="104"/>
      <c r="NA40" s="104"/>
      <c r="NB40" s="104"/>
      <c r="NC40" s="104"/>
      <c r="ND40" s="104"/>
      <c r="NE40" s="104"/>
      <c r="NF40" s="104"/>
      <c r="NG40" s="104"/>
      <c r="NH40" s="104"/>
      <c r="NI40" s="104"/>
      <c r="NJ40" s="104"/>
      <c r="NK40" s="104"/>
      <c r="NL40" s="104"/>
      <c r="NM40" s="104"/>
      <c r="NN40" s="104"/>
      <c r="NO40" s="104"/>
      <c r="NP40" s="104"/>
      <c r="NQ40" s="104"/>
      <c r="NR40" s="104"/>
      <c r="NS40" s="104"/>
      <c r="NT40" s="104"/>
      <c r="NU40" s="104"/>
      <c r="NV40" s="104"/>
      <c r="NW40" s="104"/>
      <c r="NX40" s="104"/>
      <c r="NY40" s="104"/>
      <c r="NZ40" s="104"/>
      <c r="OA40" s="104"/>
      <c r="OB40" s="104"/>
      <c r="OC40" s="104"/>
      <c r="OD40" s="104"/>
      <c r="OE40" s="104"/>
      <c r="OF40" s="104"/>
      <c r="OG40" s="104"/>
      <c r="OH40" s="104"/>
      <c r="OI40" s="104"/>
      <c r="OJ40" s="104"/>
      <c r="OK40" s="104"/>
      <c r="OL40" s="104"/>
      <c r="OM40" s="104"/>
      <c r="ON40" s="104"/>
      <c r="OO40" s="104"/>
      <c r="OP40" s="104"/>
      <c r="OQ40" s="104"/>
      <c r="OR40" s="104"/>
      <c r="OS40" s="104"/>
      <c r="OT40" s="104"/>
      <c r="OU40" s="104"/>
      <c r="OV40" s="104"/>
      <c r="OW40" s="104"/>
      <c r="OX40" s="104"/>
      <c r="OY40" s="104"/>
      <c r="OZ40" s="104"/>
      <c r="PA40" s="104"/>
      <c r="PB40" s="104"/>
      <c r="PC40" s="104"/>
      <c r="PD40" s="104"/>
      <c r="PE40" s="104"/>
      <c r="PF40" s="104"/>
      <c r="PG40" s="104"/>
      <c r="PH40" s="104"/>
      <c r="PI40" s="104"/>
      <c r="PJ40" s="104"/>
      <c r="PK40" s="104"/>
      <c r="PL40" s="104"/>
      <c r="PM40" s="104"/>
      <c r="PN40" s="104"/>
      <c r="PO40" s="104"/>
      <c r="PP40" s="104"/>
      <c r="PQ40" s="104"/>
      <c r="PR40" s="104"/>
      <c r="PS40" s="104"/>
      <c r="PT40" s="104"/>
      <c r="PU40" s="104"/>
      <c r="PV40" s="104"/>
      <c r="PW40" s="104"/>
      <c r="PX40" s="104"/>
      <c r="PY40" s="104"/>
      <c r="PZ40" s="104"/>
      <c r="QA40" s="104"/>
      <c r="QB40" s="104"/>
      <c r="QC40" s="104"/>
      <c r="QD40" s="104"/>
      <c r="QE40" s="104"/>
      <c r="QF40" s="104"/>
      <c r="QG40" s="104"/>
      <c r="QH40" s="104"/>
      <c r="QI40" s="104"/>
      <c r="QJ40" s="104"/>
      <c r="QK40" s="104"/>
      <c r="QL40" s="104"/>
      <c r="QM40" s="104"/>
      <c r="QN40" s="104"/>
      <c r="QO40" s="104"/>
      <c r="QP40" s="104"/>
      <c r="QQ40" s="104"/>
      <c r="QR40" s="104"/>
      <c r="QS40" s="104"/>
      <c r="QT40" s="104"/>
      <c r="QU40" s="104"/>
      <c r="QV40" s="104"/>
      <c r="QW40" s="104"/>
      <c r="QX40" s="104"/>
      <c r="QY40" s="104"/>
      <c r="QZ40" s="104"/>
      <c r="RA40" s="104"/>
      <c r="RB40" s="104"/>
      <c r="RC40" s="104"/>
      <c r="RD40" s="104"/>
      <c r="RE40" s="104"/>
      <c r="RF40" s="104"/>
      <c r="RG40" s="104"/>
      <c r="RH40" s="104"/>
      <c r="RI40" s="104"/>
      <c r="RJ40" s="104"/>
      <c r="RK40" s="104"/>
      <c r="RL40" s="104"/>
      <c r="RM40" s="104"/>
      <c r="RN40" s="104"/>
      <c r="RO40" s="104"/>
      <c r="RP40" s="104"/>
      <c r="RQ40" s="104"/>
      <c r="RR40" s="104"/>
      <c r="RS40" s="104"/>
      <c r="RT40" s="104"/>
      <c r="RU40" s="104"/>
      <c r="RV40" s="104"/>
      <c r="RW40" s="104"/>
      <c r="RX40" s="104"/>
      <c r="RY40" s="104"/>
      <c r="RZ40" s="104"/>
      <c r="SA40" s="104"/>
      <c r="SB40" s="104"/>
      <c r="SC40" s="104"/>
      <c r="SD40" s="104"/>
      <c r="SE40" s="104"/>
      <c r="SF40" s="104"/>
      <c r="SG40" s="104"/>
      <c r="SH40" s="104"/>
      <c r="SI40" s="104"/>
      <c r="SJ40" s="104"/>
      <c r="SK40" s="104"/>
      <c r="SL40" s="104"/>
      <c r="SM40" s="104"/>
      <c r="SN40" s="104"/>
      <c r="SO40" s="104"/>
      <c r="SP40" s="104"/>
      <c r="SQ40" s="104"/>
      <c r="SR40" s="104"/>
      <c r="SS40" s="104"/>
      <c r="ST40" s="104"/>
      <c r="SU40" s="104"/>
      <c r="SV40" s="104"/>
      <c r="SW40" s="104"/>
      <c r="SX40" s="104"/>
      <c r="SY40" s="104"/>
      <c r="SZ40" s="104"/>
      <c r="TA40" s="104"/>
      <c r="TB40" s="104"/>
      <c r="TC40" s="104"/>
      <c r="TD40" s="104"/>
      <c r="TE40" s="104"/>
      <c r="TF40" s="104"/>
      <c r="TG40" s="104"/>
      <c r="TH40" s="104"/>
      <c r="TI40" s="104"/>
      <c r="TJ40" s="104"/>
      <c r="TK40" s="104"/>
      <c r="TL40" s="104"/>
      <c r="TM40" s="104"/>
      <c r="TN40" s="104"/>
      <c r="TO40" s="104"/>
      <c r="TP40" s="104"/>
      <c r="TQ40" s="104"/>
      <c r="TR40" s="104"/>
      <c r="TS40" s="104"/>
      <c r="TT40" s="104"/>
      <c r="TU40" s="104"/>
      <c r="TV40" s="104"/>
      <c r="TW40" s="104"/>
      <c r="TX40" s="104"/>
      <c r="TY40" s="104"/>
      <c r="TZ40" s="104"/>
      <c r="UA40" s="104"/>
      <c r="UB40" s="104"/>
      <c r="UC40" s="104"/>
      <c r="UD40" s="104"/>
      <c r="UE40" s="104"/>
      <c r="UF40" s="104"/>
      <c r="UG40" s="104"/>
      <c r="UH40" s="104"/>
      <c r="UI40" s="104"/>
      <c r="UJ40" s="104"/>
      <c r="UK40" s="104"/>
      <c r="UL40" s="104"/>
      <c r="UM40" s="104"/>
      <c r="UN40" s="104"/>
      <c r="UO40" s="104"/>
      <c r="UP40" s="104"/>
      <c r="UQ40" s="104"/>
      <c r="UR40" s="104"/>
      <c r="US40" s="104"/>
      <c r="UT40" s="104"/>
      <c r="UU40" s="104"/>
      <c r="UV40" s="104"/>
      <c r="UW40" s="104"/>
      <c r="UX40" s="104"/>
      <c r="UY40" s="104"/>
      <c r="UZ40" s="104"/>
      <c r="VA40" s="104"/>
      <c r="VB40" s="104"/>
      <c r="VC40" s="104"/>
      <c r="VD40" s="104"/>
      <c r="VE40" s="104"/>
      <c r="VF40" s="104"/>
      <c r="VG40" s="104"/>
      <c r="VH40" s="104"/>
      <c r="VI40" s="104"/>
      <c r="VJ40" s="104"/>
      <c r="VK40" s="104"/>
      <c r="VL40" s="104"/>
      <c r="VM40" s="104"/>
      <c r="VN40" s="104"/>
      <c r="VO40" s="104"/>
      <c r="VP40" s="104"/>
      <c r="VQ40" s="104"/>
      <c r="VR40" s="104"/>
      <c r="VS40" s="104"/>
      <c r="VT40" s="104"/>
      <c r="VU40" s="104"/>
      <c r="VV40" s="104"/>
      <c r="VW40" s="104"/>
      <c r="VX40" s="104"/>
      <c r="VY40" s="104"/>
      <c r="VZ40" s="104"/>
      <c r="WA40" s="104"/>
      <c r="WB40" s="104"/>
      <c r="WC40" s="104"/>
      <c r="WD40" s="104"/>
      <c r="WE40" s="104"/>
      <c r="WF40" s="104"/>
      <c r="WG40" s="104"/>
      <c r="WH40" s="104"/>
      <c r="WI40" s="104"/>
      <c r="WJ40" s="104"/>
      <c r="WK40" s="104"/>
      <c r="WL40" s="104"/>
      <c r="WM40" s="104"/>
      <c r="WN40" s="104"/>
      <c r="WO40" s="104"/>
      <c r="WP40" s="104"/>
      <c r="WQ40" s="104"/>
      <c r="WR40" s="104"/>
      <c r="WS40" s="104"/>
      <c r="WT40" s="104"/>
      <c r="WU40" s="104"/>
      <c r="WV40" s="104"/>
      <c r="WW40" s="104"/>
      <c r="WX40" s="104"/>
      <c r="WY40" s="104"/>
      <c r="WZ40" s="104"/>
      <c r="XA40" s="104"/>
      <c r="XB40" s="104"/>
      <c r="XC40" s="104"/>
      <c r="XD40" s="104"/>
      <c r="XE40" s="104"/>
      <c r="XF40" s="104"/>
      <c r="XG40" s="104"/>
      <c r="XH40" s="104"/>
      <c r="XI40" s="104"/>
      <c r="XJ40" s="104"/>
      <c r="XK40" s="104"/>
      <c r="XL40" s="104"/>
      <c r="XM40" s="104"/>
      <c r="XN40" s="104"/>
      <c r="XO40" s="104"/>
      <c r="XP40" s="104"/>
      <c r="XQ40" s="104"/>
      <c r="XR40" s="104"/>
      <c r="XS40" s="104"/>
      <c r="XT40" s="104"/>
      <c r="XU40" s="104"/>
      <c r="XV40" s="104"/>
      <c r="XW40" s="104"/>
      <c r="XX40" s="104"/>
      <c r="XY40" s="104"/>
      <c r="XZ40" s="104"/>
      <c r="YA40" s="104"/>
      <c r="YB40" s="104"/>
      <c r="YC40" s="104"/>
      <c r="YD40" s="104"/>
      <c r="YE40" s="104"/>
      <c r="YF40" s="104"/>
      <c r="YG40" s="104"/>
      <c r="YH40" s="104"/>
      <c r="YI40" s="104"/>
      <c r="YJ40" s="104"/>
      <c r="YK40" s="104"/>
      <c r="YL40" s="104"/>
      <c r="YM40" s="104"/>
      <c r="YN40" s="104"/>
      <c r="YO40" s="104"/>
      <c r="YP40" s="104"/>
      <c r="YQ40" s="104"/>
      <c r="YR40" s="104"/>
      <c r="YS40" s="104"/>
      <c r="YT40" s="104"/>
      <c r="YU40" s="104"/>
      <c r="YV40" s="104"/>
      <c r="YW40" s="104"/>
      <c r="YX40" s="104"/>
      <c r="YY40" s="104"/>
      <c r="YZ40" s="104"/>
      <c r="ZA40" s="104"/>
      <c r="ZB40" s="104"/>
      <c r="ZC40" s="104"/>
      <c r="ZD40" s="104"/>
      <c r="ZE40" s="104"/>
      <c r="ZF40" s="104"/>
      <c r="ZG40" s="104"/>
      <c r="ZH40" s="104"/>
      <c r="ZI40" s="104"/>
      <c r="ZJ40" s="104"/>
      <c r="ZK40" s="104"/>
      <c r="ZL40" s="104"/>
      <c r="ZM40" s="104"/>
      <c r="ZN40" s="104"/>
      <c r="ZO40" s="104"/>
      <c r="ZP40" s="104"/>
      <c r="ZQ40" s="104"/>
      <c r="ZR40" s="104"/>
      <c r="ZS40" s="104"/>
      <c r="ZT40" s="104"/>
      <c r="ZU40" s="104"/>
      <c r="ZV40" s="104"/>
      <c r="ZW40" s="104"/>
      <c r="ZX40" s="104"/>
      <c r="ZY40" s="104"/>
      <c r="ZZ40" s="104"/>
      <c r="AAA40" s="104"/>
      <c r="AAB40" s="104"/>
      <c r="AAC40" s="104"/>
      <c r="AAD40" s="104"/>
      <c r="AAE40" s="104"/>
      <c r="AAF40" s="104"/>
      <c r="AAG40" s="104"/>
      <c r="AAH40" s="104"/>
      <c r="AAI40" s="104"/>
      <c r="AAJ40" s="104"/>
      <c r="AAK40" s="104"/>
      <c r="AAL40" s="104"/>
      <c r="AAM40" s="104"/>
      <c r="AAN40" s="104"/>
      <c r="AAO40" s="104"/>
      <c r="AAP40" s="104"/>
      <c r="AAQ40" s="104"/>
      <c r="AAR40" s="104"/>
      <c r="AAS40" s="104"/>
      <c r="AAT40" s="104"/>
      <c r="AAU40" s="104"/>
      <c r="AAV40" s="104"/>
      <c r="AAW40" s="104"/>
      <c r="AAX40" s="104"/>
      <c r="AAY40" s="104"/>
      <c r="AAZ40" s="104"/>
      <c r="ABA40" s="104"/>
      <c r="ABB40" s="104"/>
      <c r="ABC40" s="104"/>
      <c r="ABD40" s="104"/>
      <c r="ABE40" s="104"/>
      <c r="ABF40" s="104"/>
      <c r="ABG40" s="104"/>
      <c r="ABH40" s="104"/>
      <c r="ABI40" s="104"/>
      <c r="ABJ40" s="104"/>
      <c r="ABK40" s="104"/>
      <c r="ABL40" s="104"/>
      <c r="ABM40" s="104"/>
      <c r="ABN40" s="104"/>
      <c r="ABO40" s="104"/>
      <c r="ABP40" s="104"/>
      <c r="ABQ40" s="104"/>
      <c r="ABR40" s="104"/>
      <c r="ABS40" s="104"/>
      <c r="ABT40" s="104"/>
      <c r="ABU40" s="104"/>
      <c r="ABV40" s="104"/>
      <c r="ABW40" s="104"/>
      <c r="ABX40" s="104"/>
      <c r="ABY40" s="104"/>
      <c r="ABZ40" s="104"/>
      <c r="ACA40" s="104"/>
      <c r="ACB40" s="104"/>
      <c r="ACC40" s="104"/>
      <c r="ACD40" s="104"/>
      <c r="ACE40" s="104"/>
      <c r="ACF40" s="104"/>
      <c r="ACG40" s="104"/>
      <c r="ACH40" s="104"/>
      <c r="ACI40" s="104"/>
      <c r="ACJ40" s="104"/>
      <c r="ACK40" s="104"/>
      <c r="ACL40" s="104"/>
      <c r="ACM40" s="104"/>
      <c r="ACN40" s="104"/>
      <c r="ACO40" s="104"/>
      <c r="ACP40" s="104"/>
      <c r="ACQ40" s="104"/>
      <c r="ACR40" s="104"/>
      <c r="ACS40" s="104"/>
      <c r="ACT40" s="104"/>
      <c r="ACU40" s="104"/>
      <c r="ACV40" s="104"/>
      <c r="ACW40" s="104"/>
      <c r="ACX40" s="104"/>
      <c r="ACY40" s="104"/>
      <c r="ACZ40" s="104"/>
      <c r="ADA40" s="104"/>
      <c r="ADB40" s="104"/>
      <c r="ADC40" s="104"/>
      <c r="ADD40" s="104"/>
      <c r="ADE40" s="104"/>
      <c r="ADF40" s="104"/>
      <c r="ADG40" s="104"/>
      <c r="ADH40" s="104"/>
      <c r="ADI40" s="104"/>
      <c r="ADJ40" s="104"/>
      <c r="ADK40" s="104"/>
      <c r="ADL40" s="104"/>
      <c r="ADM40" s="104"/>
      <c r="ADN40" s="104"/>
      <c r="ADO40" s="104"/>
      <c r="ADP40" s="104"/>
      <c r="ADQ40" s="104"/>
      <c r="ADR40" s="104"/>
      <c r="ADS40" s="104"/>
      <c r="ADT40" s="104"/>
      <c r="ADU40" s="104"/>
      <c r="ADV40" s="104"/>
      <c r="ADW40" s="104"/>
      <c r="ADX40" s="104"/>
      <c r="ADY40" s="104"/>
      <c r="ADZ40" s="104"/>
      <c r="AEA40" s="104"/>
      <c r="AEB40" s="104"/>
      <c r="AEC40" s="104"/>
      <c r="AED40" s="104"/>
      <c r="AEE40" s="104"/>
      <c r="AEF40" s="104"/>
      <c r="AEG40" s="104"/>
      <c r="AEH40" s="104"/>
      <c r="AEI40" s="104"/>
      <c r="AEJ40" s="104"/>
      <c r="AEK40" s="104"/>
      <c r="AEL40" s="104"/>
      <c r="AEM40" s="104"/>
      <c r="AEN40" s="104"/>
      <c r="AEO40" s="104"/>
      <c r="AEP40" s="104"/>
      <c r="AEQ40" s="104"/>
      <c r="AER40" s="104"/>
      <c r="AES40" s="104"/>
      <c r="AET40" s="104"/>
      <c r="AEU40" s="104"/>
      <c r="AEV40" s="104"/>
      <c r="AEW40" s="104"/>
      <c r="AEX40" s="104"/>
      <c r="AEY40" s="104"/>
      <c r="AEZ40" s="104"/>
      <c r="AFA40" s="104"/>
      <c r="AFB40" s="104"/>
      <c r="AFC40" s="104"/>
      <c r="AFD40" s="104"/>
      <c r="AFE40" s="104"/>
      <c r="AFF40" s="104"/>
      <c r="AFG40" s="104"/>
      <c r="AFH40" s="104"/>
      <c r="AFI40" s="104"/>
      <c r="AFJ40" s="104"/>
      <c r="AFK40" s="104"/>
      <c r="AFL40" s="104"/>
      <c r="AFM40" s="104"/>
      <c r="AFN40" s="104"/>
      <c r="AFO40" s="104"/>
      <c r="AFP40" s="104"/>
      <c r="AFQ40" s="104"/>
      <c r="AFR40" s="104"/>
      <c r="AFS40" s="104"/>
      <c r="AFT40" s="104"/>
      <c r="AFU40" s="104"/>
      <c r="AFV40" s="104"/>
      <c r="AFW40" s="104"/>
      <c r="AFX40" s="104"/>
      <c r="AFY40" s="104"/>
      <c r="AFZ40" s="104"/>
      <c r="AGA40" s="104"/>
      <c r="AGB40" s="104"/>
      <c r="AGC40" s="104"/>
      <c r="AGD40" s="104"/>
      <c r="AGE40" s="104"/>
      <c r="AGF40" s="104"/>
      <c r="AGG40" s="104"/>
      <c r="AGH40" s="104"/>
      <c r="AGI40" s="104"/>
      <c r="AGJ40" s="104"/>
      <c r="AGK40" s="104"/>
      <c r="AGL40" s="104"/>
      <c r="AGM40" s="104"/>
      <c r="AGN40" s="104"/>
      <c r="AGO40" s="104"/>
      <c r="AGP40" s="104"/>
      <c r="AGQ40" s="104"/>
      <c r="AGR40" s="104"/>
      <c r="AGS40" s="104"/>
      <c r="AGT40" s="104"/>
      <c r="AGU40" s="104"/>
      <c r="AGV40" s="104"/>
      <c r="AGW40" s="104"/>
      <c r="AGX40" s="104"/>
      <c r="AGY40" s="104"/>
      <c r="AGZ40" s="104"/>
      <c r="AHA40" s="104"/>
      <c r="AHB40" s="104"/>
      <c r="AHC40" s="104"/>
      <c r="AHD40" s="104"/>
      <c r="AHE40" s="104"/>
      <c r="AHF40" s="104"/>
      <c r="AHG40" s="104"/>
      <c r="AHH40" s="104"/>
      <c r="AHI40" s="104"/>
      <c r="AHJ40" s="104"/>
      <c r="AHK40" s="104"/>
      <c r="AHL40" s="104"/>
      <c r="AHM40" s="104"/>
      <c r="AHN40" s="104"/>
      <c r="AHO40" s="104"/>
      <c r="AHP40" s="104"/>
      <c r="AHQ40" s="104"/>
      <c r="AHR40" s="104"/>
      <c r="AHS40" s="104"/>
      <c r="AHT40" s="104"/>
      <c r="AHU40" s="104"/>
      <c r="AHV40" s="104"/>
      <c r="AHW40" s="104"/>
      <c r="AHX40" s="104"/>
      <c r="AHY40" s="104"/>
      <c r="AHZ40" s="104"/>
      <c r="AIA40" s="104"/>
      <c r="AIB40" s="104"/>
      <c r="AIC40" s="104"/>
      <c r="AID40" s="104"/>
      <c r="AIE40" s="104"/>
      <c r="AIF40" s="104"/>
      <c r="AIG40" s="104"/>
      <c r="AIH40" s="104"/>
      <c r="AII40" s="104"/>
      <c r="AIJ40" s="104"/>
      <c r="AIK40" s="104"/>
      <c r="AIL40" s="104"/>
      <c r="AIM40" s="104"/>
      <c r="AIN40" s="104"/>
      <c r="AIO40" s="104"/>
      <c r="AIP40" s="104"/>
      <c r="AIQ40" s="104"/>
      <c r="AIR40" s="104"/>
      <c r="AIS40" s="104"/>
      <c r="AIT40" s="104"/>
      <c r="AIU40" s="104"/>
      <c r="AIV40" s="104"/>
      <c r="AIW40" s="104"/>
      <c r="AIX40" s="104"/>
      <c r="AIY40" s="104"/>
      <c r="AIZ40" s="104"/>
      <c r="AJA40" s="104"/>
      <c r="AJB40" s="104"/>
      <c r="AJC40" s="104"/>
      <c r="AJD40" s="104"/>
      <c r="AJE40" s="104"/>
      <c r="AJF40" s="104"/>
      <c r="AJG40" s="104"/>
      <c r="AJH40" s="104"/>
      <c r="AJI40" s="104"/>
      <c r="AJJ40" s="104"/>
      <c r="AJK40" s="104"/>
      <c r="AJL40" s="104"/>
      <c r="AJM40" s="104"/>
      <c r="AJN40" s="104"/>
      <c r="AJO40" s="104"/>
      <c r="AJP40" s="104"/>
      <c r="AJQ40" s="104"/>
      <c r="AJR40" s="104"/>
      <c r="AJS40" s="104"/>
      <c r="AJT40" s="104"/>
      <c r="AJU40" s="104"/>
      <c r="AJV40" s="104"/>
      <c r="AJW40" s="104"/>
      <c r="AJX40" s="104"/>
      <c r="AJY40" s="104"/>
      <c r="AJZ40" s="104"/>
      <c r="AKA40" s="104"/>
      <c r="AKB40" s="104"/>
      <c r="AKC40" s="104"/>
      <c r="AKD40" s="104"/>
      <c r="AKE40" s="104"/>
      <c r="AKF40" s="104"/>
      <c r="AKG40" s="104"/>
      <c r="AKH40" s="104"/>
      <c r="AKI40" s="104"/>
      <c r="AKJ40" s="104"/>
      <c r="AKK40" s="104"/>
      <c r="AKL40" s="104"/>
      <c r="AKM40" s="104"/>
      <c r="AKN40" s="104"/>
      <c r="AKO40" s="104"/>
      <c r="AKP40" s="104"/>
      <c r="AKQ40" s="104"/>
      <c r="AKR40" s="104"/>
      <c r="AKS40" s="104"/>
      <c r="AKT40" s="104"/>
      <c r="AKU40" s="104"/>
      <c r="AKV40" s="104"/>
      <c r="AKW40" s="104"/>
      <c r="AKX40" s="104"/>
      <c r="AKY40" s="104"/>
      <c r="AKZ40" s="104"/>
      <c r="ALA40" s="104"/>
      <c r="ALB40" s="104"/>
      <c r="ALC40" s="104"/>
      <c r="ALD40" s="104"/>
      <c r="ALE40" s="104"/>
      <c r="ALF40" s="104"/>
      <c r="ALG40" s="104"/>
      <c r="ALH40" s="104"/>
      <c r="ALI40" s="104"/>
      <c r="ALJ40" s="104"/>
      <c r="ALK40" s="104"/>
      <c r="ALL40" s="104"/>
      <c r="ALM40" s="104"/>
      <c r="ALN40" s="104"/>
      <c r="ALO40" s="104"/>
      <c r="ALP40" s="104"/>
      <c r="ALQ40" s="104"/>
      <c r="ALR40" s="104"/>
      <c r="ALS40" s="104"/>
      <c r="ALT40" s="104"/>
      <c r="ALU40" s="104"/>
      <c r="ALV40" s="104"/>
      <c r="ALW40" s="104"/>
      <c r="ALX40" s="104"/>
      <c r="ALY40" s="104"/>
      <c r="ALZ40" s="104"/>
      <c r="AMA40" s="104"/>
      <c r="AMB40" s="104"/>
      <c r="AMC40" s="104"/>
      <c r="AMD40" s="104"/>
      <c r="AME40" s="104"/>
      <c r="AMF40" s="104"/>
      <c r="AMG40" s="104"/>
      <c r="AMH40" s="104"/>
      <c r="AMI40" s="104"/>
      <c r="AMJ40" s="104"/>
      <c r="AMK40" s="104"/>
      <c r="AML40" s="104"/>
      <c r="AMM40" s="104"/>
      <c r="AMN40" s="104"/>
      <c r="AMO40" s="104"/>
      <c r="AMP40" s="104"/>
      <c r="AMQ40" s="104"/>
      <c r="AMR40" s="104"/>
      <c r="AMS40" s="104"/>
      <c r="AMT40" s="104"/>
      <c r="AMU40" s="104"/>
      <c r="AMV40" s="104"/>
      <c r="AMW40" s="104"/>
      <c r="AMX40" s="104"/>
      <c r="AMY40" s="104"/>
      <c r="AMZ40" s="104"/>
      <c r="ANA40" s="104"/>
      <c r="ANB40" s="104"/>
      <c r="ANC40" s="104"/>
      <c r="AND40" s="104"/>
      <c r="ANE40" s="104"/>
      <c r="ANF40" s="104"/>
      <c r="ANG40" s="104"/>
      <c r="ANH40" s="104"/>
      <c r="ANI40" s="104"/>
      <c r="ANJ40" s="104"/>
      <c r="ANK40" s="104"/>
      <c r="ANL40" s="104"/>
      <c r="ANM40" s="104"/>
      <c r="ANN40" s="104"/>
      <c r="ANO40" s="104"/>
      <c r="ANP40" s="104"/>
      <c r="ANQ40" s="104"/>
      <c r="ANR40" s="104"/>
      <c r="ANS40" s="104"/>
      <c r="ANT40" s="104"/>
      <c r="ANU40" s="104"/>
      <c r="ANV40" s="104"/>
      <c r="ANW40" s="104"/>
      <c r="ANX40" s="104"/>
      <c r="ANY40" s="104"/>
      <c r="ANZ40" s="104"/>
      <c r="AOA40" s="104"/>
      <c r="AOB40" s="104"/>
      <c r="AOC40" s="104"/>
      <c r="AOD40" s="104"/>
      <c r="AOE40" s="104"/>
      <c r="AOF40" s="104"/>
      <c r="AOG40" s="104"/>
      <c r="AOH40" s="104"/>
      <c r="AOI40" s="104"/>
      <c r="AOJ40" s="104"/>
      <c r="AOK40" s="104"/>
      <c r="AOL40" s="104"/>
      <c r="AOM40" s="104"/>
      <c r="AON40" s="104"/>
      <c r="AOO40" s="104"/>
      <c r="AOP40" s="104"/>
      <c r="AOQ40" s="104"/>
      <c r="AOR40" s="104"/>
      <c r="AOS40" s="104"/>
      <c r="AOT40" s="104"/>
      <c r="AOU40" s="104"/>
      <c r="AOV40" s="104"/>
      <c r="AOW40" s="104"/>
      <c r="AOX40" s="104"/>
      <c r="AOY40" s="104"/>
      <c r="AOZ40" s="104"/>
      <c r="APA40" s="104"/>
      <c r="APB40" s="104"/>
      <c r="APC40" s="104"/>
      <c r="APD40" s="104"/>
      <c r="APE40" s="104"/>
      <c r="APF40" s="104"/>
      <c r="APG40" s="104"/>
      <c r="APH40" s="104"/>
      <c r="API40" s="104"/>
      <c r="APJ40" s="104"/>
      <c r="APK40" s="104"/>
      <c r="APL40" s="104"/>
      <c r="APM40" s="104"/>
      <c r="APN40" s="104"/>
      <c r="APO40" s="104"/>
      <c r="APP40" s="104"/>
      <c r="APQ40" s="104"/>
      <c r="APR40" s="104"/>
      <c r="APS40" s="104"/>
      <c r="APT40" s="104"/>
      <c r="APU40" s="104"/>
      <c r="APV40" s="104"/>
      <c r="APW40" s="104"/>
      <c r="APX40" s="104"/>
      <c r="APY40" s="104"/>
      <c r="APZ40" s="104"/>
      <c r="AQA40" s="104"/>
      <c r="AQB40" s="104"/>
      <c r="AQC40" s="104"/>
      <c r="AQD40" s="104"/>
      <c r="AQE40" s="104"/>
      <c r="AQF40" s="104"/>
      <c r="AQG40" s="104"/>
      <c r="AQH40" s="104"/>
      <c r="AQI40" s="104"/>
      <c r="AQJ40" s="104"/>
      <c r="AQK40" s="104"/>
      <c r="AQL40" s="104"/>
      <c r="AQM40" s="104"/>
      <c r="AQN40" s="104"/>
      <c r="AQO40" s="104"/>
      <c r="AQP40" s="104"/>
      <c r="AQQ40" s="104"/>
      <c r="AQR40" s="104"/>
      <c r="AQS40" s="104"/>
      <c r="AQT40" s="104"/>
      <c r="AQU40" s="104"/>
      <c r="AQV40" s="104"/>
      <c r="AQW40" s="104"/>
      <c r="AQX40" s="104"/>
      <c r="AQY40" s="104"/>
      <c r="AQZ40" s="104"/>
      <c r="ARA40" s="104"/>
      <c r="ARB40" s="104"/>
      <c r="ARC40" s="104"/>
      <c r="ARD40" s="104"/>
      <c r="ARE40" s="104"/>
      <c r="ARF40" s="104"/>
      <c r="ARG40" s="104"/>
      <c r="ARH40" s="104"/>
      <c r="ARI40" s="104"/>
      <c r="ARJ40" s="104"/>
      <c r="ARK40" s="104"/>
      <c r="ARL40" s="104"/>
      <c r="ARM40" s="104"/>
      <c r="ARN40" s="104"/>
      <c r="ARO40" s="104"/>
      <c r="ARP40" s="104"/>
      <c r="ARQ40" s="104"/>
      <c r="ARR40" s="104"/>
      <c r="ARS40" s="104"/>
      <c r="ART40" s="104"/>
      <c r="ARU40" s="104"/>
      <c r="ARV40" s="104"/>
      <c r="ARW40" s="104"/>
      <c r="ARX40" s="104"/>
      <c r="ARY40" s="104"/>
      <c r="ARZ40" s="104"/>
      <c r="ASA40" s="104"/>
      <c r="ASB40" s="104"/>
      <c r="ASC40" s="104"/>
      <c r="ASD40" s="104"/>
      <c r="ASE40" s="104"/>
      <c r="ASF40" s="104"/>
      <c r="ASG40" s="104"/>
      <c r="ASH40" s="104"/>
      <c r="ASI40" s="104"/>
      <c r="ASJ40" s="104"/>
      <c r="ASK40" s="104"/>
      <c r="ASL40" s="104"/>
      <c r="ASM40" s="104"/>
      <c r="ASN40" s="104"/>
      <c r="ASO40" s="104"/>
      <c r="ASP40" s="104"/>
      <c r="ASQ40" s="104"/>
      <c r="ASR40" s="104"/>
      <c r="ASS40" s="104"/>
      <c r="AST40" s="104"/>
      <c r="ASU40" s="104"/>
      <c r="ASV40" s="104"/>
      <c r="ASW40" s="104"/>
      <c r="ASX40" s="104"/>
      <c r="ASY40" s="104"/>
      <c r="ASZ40" s="104"/>
      <c r="ATA40" s="104"/>
      <c r="ATB40" s="104"/>
      <c r="ATC40" s="104"/>
      <c r="ATD40" s="104"/>
      <c r="ATE40" s="104"/>
      <c r="ATF40" s="104"/>
      <c r="ATG40" s="104"/>
      <c r="ATH40" s="104"/>
      <c r="ATI40" s="104"/>
      <c r="ATJ40" s="104"/>
      <c r="ATK40" s="104"/>
      <c r="ATL40" s="104"/>
      <c r="ATM40" s="104"/>
      <c r="ATN40" s="104"/>
      <c r="ATO40" s="104"/>
      <c r="ATP40" s="104"/>
      <c r="ATQ40" s="104"/>
      <c r="ATR40" s="104"/>
      <c r="ATS40" s="104"/>
      <c r="ATT40" s="104"/>
      <c r="ATU40" s="104"/>
      <c r="ATV40" s="104"/>
      <c r="ATW40" s="104"/>
      <c r="ATX40" s="104"/>
      <c r="ATY40" s="104"/>
      <c r="ATZ40" s="104"/>
      <c r="AUA40" s="104"/>
      <c r="AUB40" s="104"/>
      <c r="AUC40" s="104"/>
      <c r="AUD40" s="104"/>
      <c r="AUE40" s="104"/>
      <c r="AUF40" s="104"/>
      <c r="AUG40" s="104"/>
      <c r="AUH40" s="104"/>
      <c r="AUI40" s="104"/>
      <c r="AUJ40" s="104"/>
      <c r="AUK40" s="104"/>
      <c r="AUL40" s="104"/>
      <c r="AUM40" s="104"/>
      <c r="AUN40" s="104"/>
      <c r="AUO40" s="104"/>
      <c r="AUP40" s="104"/>
      <c r="AUQ40" s="104"/>
      <c r="AUR40" s="104"/>
      <c r="AUS40" s="104"/>
      <c r="AUT40" s="104"/>
      <c r="AUU40" s="104"/>
      <c r="AUV40" s="104"/>
      <c r="AUW40" s="104"/>
      <c r="AUX40" s="104"/>
      <c r="AUY40" s="104"/>
      <c r="AUZ40" s="104"/>
      <c r="AVA40" s="104"/>
      <c r="AVB40" s="104"/>
      <c r="AVC40" s="104"/>
      <c r="AVD40" s="104"/>
      <c r="AVE40" s="104"/>
      <c r="AVF40" s="104"/>
      <c r="AVG40" s="104"/>
      <c r="AVH40" s="104"/>
      <c r="AVI40" s="104"/>
      <c r="AVJ40" s="104"/>
      <c r="AVK40" s="104"/>
      <c r="AVL40" s="104"/>
      <c r="AVM40" s="104"/>
      <c r="AVN40" s="104"/>
      <c r="AVO40" s="104"/>
      <c r="AVP40" s="104"/>
      <c r="AVQ40" s="104"/>
      <c r="AVR40" s="104"/>
      <c r="AVS40" s="104"/>
      <c r="AVT40" s="104"/>
      <c r="AVU40" s="104"/>
      <c r="AVV40" s="104"/>
      <c r="AVW40" s="104"/>
      <c r="AVX40" s="104"/>
      <c r="AVY40" s="104"/>
      <c r="AVZ40" s="104"/>
      <c r="AWA40" s="104"/>
      <c r="AWB40" s="104"/>
      <c r="AWC40" s="104"/>
      <c r="AWD40" s="104"/>
      <c r="AWE40" s="104"/>
      <c r="AWF40" s="104"/>
      <c r="AWG40" s="104"/>
      <c r="AWH40" s="104"/>
      <c r="AWI40" s="104"/>
      <c r="AWJ40" s="104"/>
      <c r="AWK40" s="104"/>
      <c r="AWL40" s="104"/>
      <c r="AWM40" s="104"/>
      <c r="AWN40" s="104"/>
      <c r="AWO40" s="104"/>
      <c r="AWP40" s="104"/>
      <c r="AWQ40" s="104"/>
      <c r="AWR40" s="104"/>
      <c r="AWS40" s="104"/>
      <c r="AWT40" s="104"/>
      <c r="AWU40" s="104"/>
      <c r="AWV40" s="104"/>
      <c r="AWW40" s="104"/>
      <c r="AWX40" s="104"/>
      <c r="AWY40" s="104"/>
      <c r="AWZ40" s="104"/>
      <c r="AXA40" s="104"/>
      <c r="AXB40" s="104"/>
      <c r="AXC40" s="104"/>
      <c r="AXD40" s="104"/>
      <c r="AXE40" s="104"/>
      <c r="AXF40" s="104"/>
      <c r="AXG40" s="104"/>
      <c r="AXH40" s="104"/>
      <c r="AXI40" s="104"/>
      <c r="AXJ40" s="104"/>
      <c r="AXK40" s="104"/>
      <c r="AXL40" s="104"/>
      <c r="AXM40" s="104"/>
      <c r="AXN40" s="104"/>
      <c r="AXO40" s="104"/>
      <c r="AXP40" s="104"/>
      <c r="AXQ40" s="104"/>
      <c r="AXR40" s="104"/>
      <c r="AXS40" s="104"/>
      <c r="AXT40" s="104"/>
      <c r="AXU40" s="104"/>
      <c r="AXV40" s="104"/>
      <c r="AXW40" s="104"/>
      <c r="AXX40" s="104"/>
      <c r="AXY40" s="104"/>
      <c r="AXZ40" s="104"/>
      <c r="AYA40" s="104"/>
      <c r="AYB40" s="104"/>
      <c r="AYC40" s="104"/>
      <c r="AYD40" s="104"/>
      <c r="AYE40" s="104"/>
      <c r="AYF40" s="104"/>
      <c r="AYG40" s="104"/>
      <c r="AYH40" s="104"/>
      <c r="AYI40" s="104"/>
      <c r="AYJ40" s="104"/>
      <c r="AYK40" s="104"/>
      <c r="AYL40" s="104"/>
      <c r="AYM40" s="104"/>
      <c r="AYN40" s="104"/>
      <c r="AYO40" s="104"/>
      <c r="AYP40" s="104"/>
      <c r="AYQ40" s="104"/>
      <c r="AYR40" s="104"/>
      <c r="AYS40" s="104"/>
      <c r="AYT40" s="104"/>
      <c r="AYU40" s="104"/>
      <c r="AYV40" s="104"/>
      <c r="AYW40" s="104"/>
      <c r="AYX40" s="104"/>
      <c r="AYY40" s="104"/>
      <c r="AYZ40" s="104"/>
      <c r="AZA40" s="104"/>
      <c r="AZB40" s="104"/>
      <c r="AZC40" s="104"/>
      <c r="AZD40" s="104"/>
      <c r="AZE40" s="104"/>
      <c r="AZF40" s="104"/>
      <c r="AZG40" s="104"/>
      <c r="AZH40" s="104"/>
      <c r="AZI40" s="104"/>
      <c r="AZJ40" s="104"/>
      <c r="AZK40" s="104"/>
      <c r="AZL40" s="104"/>
      <c r="AZM40" s="104"/>
      <c r="AZN40" s="104"/>
      <c r="AZO40" s="104"/>
      <c r="AZP40" s="104"/>
      <c r="AZQ40" s="104"/>
      <c r="AZR40" s="104"/>
      <c r="AZS40" s="104"/>
      <c r="AZT40" s="104"/>
      <c r="AZU40" s="104"/>
      <c r="AZV40" s="104"/>
      <c r="AZW40" s="104"/>
      <c r="AZX40" s="104"/>
      <c r="AZY40" s="104"/>
      <c r="AZZ40" s="104"/>
      <c r="BAA40" s="104"/>
      <c r="BAB40" s="104"/>
      <c r="BAC40" s="104"/>
      <c r="BAD40" s="104"/>
      <c r="BAE40" s="104"/>
      <c r="BAF40" s="104"/>
      <c r="BAG40" s="104"/>
      <c r="BAH40" s="104"/>
      <c r="BAI40" s="104"/>
      <c r="BAJ40" s="104"/>
      <c r="BAK40" s="104"/>
      <c r="BAL40" s="104"/>
      <c r="BAM40" s="104"/>
      <c r="BAN40" s="104"/>
      <c r="BAO40" s="104"/>
      <c r="BAP40" s="104"/>
      <c r="BAQ40" s="104"/>
      <c r="BAR40" s="104"/>
      <c r="BAS40" s="104"/>
      <c r="BAT40" s="104"/>
      <c r="BAU40" s="104"/>
      <c r="BAV40" s="104"/>
      <c r="BAW40" s="104"/>
      <c r="BAX40" s="104"/>
      <c r="BAY40" s="104"/>
      <c r="BAZ40" s="104"/>
      <c r="BBA40" s="104"/>
      <c r="BBB40" s="104"/>
      <c r="BBC40" s="104"/>
      <c r="BBD40" s="104"/>
      <c r="BBE40" s="104"/>
      <c r="BBF40" s="104"/>
      <c r="BBG40" s="104"/>
      <c r="BBH40" s="104"/>
      <c r="BBI40" s="104"/>
      <c r="BBJ40" s="104"/>
      <c r="BBK40" s="104"/>
      <c r="BBL40" s="104"/>
      <c r="BBM40" s="104"/>
      <c r="BBN40" s="104"/>
      <c r="BBO40" s="104"/>
      <c r="BBP40" s="104"/>
      <c r="BBQ40" s="104"/>
      <c r="BBR40" s="104"/>
      <c r="BBS40" s="104"/>
      <c r="BBT40" s="104"/>
      <c r="BBU40" s="104"/>
      <c r="BBV40" s="104"/>
      <c r="BBW40" s="104"/>
      <c r="BBX40" s="104"/>
      <c r="BBY40" s="104"/>
      <c r="BBZ40" s="104"/>
      <c r="BCA40" s="104"/>
      <c r="BCB40" s="104"/>
      <c r="BCC40" s="104"/>
      <c r="BCD40" s="104"/>
      <c r="BCE40" s="104"/>
      <c r="BCF40" s="104"/>
      <c r="BCG40" s="104"/>
      <c r="BCH40" s="104"/>
      <c r="BCI40" s="104"/>
      <c r="BCJ40" s="104"/>
      <c r="BCK40" s="104"/>
      <c r="BCL40" s="104"/>
      <c r="BCM40" s="104"/>
      <c r="BCN40" s="104"/>
      <c r="BCO40" s="104"/>
      <c r="BCP40" s="104"/>
      <c r="BCQ40" s="104"/>
      <c r="BCR40" s="104"/>
      <c r="BCS40" s="104"/>
      <c r="BCT40" s="104"/>
      <c r="BCU40" s="104"/>
      <c r="BCV40" s="104"/>
      <c r="BCW40" s="104"/>
      <c r="BCX40" s="104"/>
      <c r="BCY40" s="104"/>
      <c r="BCZ40" s="104"/>
      <c r="BDA40" s="104"/>
      <c r="BDB40" s="104"/>
      <c r="BDC40" s="104"/>
      <c r="BDD40" s="104"/>
      <c r="BDE40" s="104"/>
      <c r="BDF40" s="104"/>
      <c r="BDG40" s="104"/>
      <c r="BDH40" s="104"/>
      <c r="BDI40" s="104"/>
      <c r="BDJ40" s="104"/>
      <c r="BDK40" s="104"/>
      <c r="BDL40" s="104"/>
      <c r="BDM40" s="104"/>
      <c r="BDN40" s="104"/>
      <c r="BDO40" s="104"/>
      <c r="BDP40" s="104"/>
      <c r="BDQ40" s="104"/>
      <c r="BDR40" s="104"/>
      <c r="BDS40" s="104"/>
      <c r="BDT40" s="104"/>
      <c r="BDU40" s="104"/>
      <c r="BDV40" s="104"/>
      <c r="BDW40" s="104"/>
      <c r="BDX40" s="104"/>
      <c r="BDY40" s="104"/>
      <c r="BDZ40" s="104"/>
      <c r="BEA40" s="104"/>
      <c r="BEB40" s="104"/>
      <c r="BEC40" s="104"/>
      <c r="BED40" s="104"/>
      <c r="BEE40" s="104"/>
      <c r="BEF40" s="104"/>
      <c r="BEG40" s="104"/>
      <c r="BEH40" s="104"/>
      <c r="BEI40" s="104"/>
      <c r="BEJ40" s="104"/>
      <c r="BEK40" s="104"/>
      <c r="BEL40" s="104"/>
      <c r="BEM40" s="104"/>
      <c r="BEN40" s="104"/>
      <c r="BEO40" s="104"/>
      <c r="BEP40" s="104"/>
      <c r="BEQ40" s="104"/>
      <c r="BER40" s="104"/>
      <c r="BES40" s="104"/>
      <c r="BET40" s="104"/>
      <c r="BEU40" s="104"/>
      <c r="BEV40" s="104"/>
      <c r="BEW40" s="104"/>
      <c r="BEX40" s="104"/>
      <c r="BEY40" s="104"/>
      <c r="BEZ40" s="104"/>
      <c r="BFA40" s="104"/>
      <c r="BFB40" s="104"/>
      <c r="BFC40" s="104"/>
      <c r="BFD40" s="104"/>
      <c r="BFE40" s="104"/>
      <c r="BFF40" s="104"/>
      <c r="BFG40" s="104"/>
      <c r="BFH40" s="104"/>
      <c r="BFI40" s="104"/>
      <c r="BFJ40" s="104"/>
      <c r="BFK40" s="104"/>
      <c r="BFL40" s="104"/>
      <c r="BFM40" s="104"/>
      <c r="BFN40" s="104"/>
      <c r="BFO40" s="104"/>
      <c r="BFP40" s="104"/>
      <c r="BFQ40" s="104"/>
      <c r="BFR40" s="104"/>
      <c r="BFS40" s="104"/>
      <c r="BFT40" s="104"/>
      <c r="BFU40" s="104"/>
      <c r="BFV40" s="104"/>
      <c r="BFW40" s="104"/>
      <c r="BFX40" s="104"/>
      <c r="BFY40" s="104"/>
      <c r="BFZ40" s="104"/>
      <c r="BGA40" s="104"/>
      <c r="BGB40" s="104"/>
      <c r="BGC40" s="104"/>
      <c r="BGD40" s="104"/>
      <c r="BGE40" s="104"/>
      <c r="BGF40" s="104"/>
      <c r="BGG40" s="104"/>
      <c r="BGH40" s="104"/>
      <c r="BGI40" s="104"/>
      <c r="BGJ40" s="104"/>
      <c r="BGK40" s="104"/>
      <c r="BGL40" s="104"/>
      <c r="BGM40" s="104"/>
      <c r="BGN40" s="104"/>
      <c r="BGO40" s="104"/>
      <c r="BGP40" s="104"/>
      <c r="BGQ40" s="104"/>
      <c r="BGR40" s="104"/>
      <c r="BGS40" s="104"/>
      <c r="BGT40" s="104"/>
      <c r="BGU40" s="104"/>
      <c r="BGV40" s="104"/>
      <c r="BGW40" s="104"/>
      <c r="BGX40" s="104"/>
      <c r="BGY40" s="104"/>
      <c r="BGZ40" s="104"/>
      <c r="BHA40" s="104"/>
      <c r="BHB40" s="104"/>
      <c r="BHC40" s="104"/>
      <c r="BHD40" s="104"/>
      <c r="BHE40" s="104"/>
      <c r="BHF40" s="104"/>
      <c r="BHG40" s="104"/>
      <c r="BHH40" s="104"/>
      <c r="BHI40" s="104"/>
      <c r="BHJ40" s="104"/>
      <c r="BHK40" s="104"/>
      <c r="BHL40" s="104"/>
      <c r="BHM40" s="104"/>
      <c r="BHN40" s="104"/>
      <c r="BHO40" s="104"/>
      <c r="BHP40" s="104"/>
      <c r="BHQ40" s="104"/>
      <c r="BHR40" s="104"/>
      <c r="BHS40" s="104"/>
      <c r="BHT40" s="104"/>
      <c r="BHU40" s="104"/>
      <c r="BHV40" s="104"/>
      <c r="BHW40" s="104"/>
      <c r="BHX40" s="104"/>
      <c r="BHY40" s="104"/>
      <c r="BHZ40" s="104"/>
      <c r="BIA40" s="104"/>
      <c r="BIB40" s="104"/>
      <c r="BIC40" s="104"/>
      <c r="BID40" s="104"/>
      <c r="BIE40" s="104"/>
      <c r="BIF40" s="104"/>
      <c r="BIG40" s="104"/>
      <c r="BIH40" s="104"/>
      <c r="BII40" s="104"/>
      <c r="BIJ40" s="104"/>
      <c r="BIK40" s="104"/>
      <c r="BIL40" s="104"/>
      <c r="BIM40" s="104"/>
      <c r="BIN40" s="104"/>
      <c r="BIO40" s="104"/>
      <c r="BIP40" s="104"/>
      <c r="BIQ40" s="104"/>
      <c r="BIR40" s="104"/>
      <c r="BIS40" s="104"/>
      <c r="BIT40" s="104"/>
      <c r="BIU40" s="104"/>
      <c r="BIV40" s="104"/>
      <c r="BIW40" s="104"/>
      <c r="BIX40" s="104"/>
      <c r="BIY40" s="104"/>
      <c r="BIZ40" s="104"/>
      <c r="BJA40" s="104"/>
      <c r="BJB40" s="104"/>
      <c r="BJC40" s="104"/>
      <c r="BJD40" s="104"/>
      <c r="BJE40" s="104"/>
      <c r="BJF40" s="104"/>
      <c r="BJG40" s="104"/>
      <c r="BJH40" s="104"/>
      <c r="BJI40" s="104"/>
      <c r="BJJ40" s="104"/>
      <c r="BJK40" s="104"/>
      <c r="BJL40" s="104"/>
      <c r="BJM40" s="104"/>
      <c r="BJN40" s="104"/>
      <c r="BJO40" s="104"/>
      <c r="BJP40" s="104"/>
      <c r="BJQ40" s="104"/>
      <c r="BJR40" s="104"/>
      <c r="BJS40" s="104"/>
      <c r="BJT40" s="104"/>
      <c r="BJU40" s="104"/>
      <c r="BJV40" s="104"/>
      <c r="BJW40" s="104"/>
      <c r="BJX40" s="104"/>
      <c r="BJY40" s="104"/>
      <c r="BJZ40" s="104"/>
      <c r="BKA40" s="104"/>
      <c r="BKB40" s="104"/>
      <c r="BKC40" s="104"/>
      <c r="BKD40" s="104"/>
      <c r="BKE40" s="104"/>
      <c r="BKF40" s="104"/>
      <c r="BKG40" s="104"/>
      <c r="BKH40" s="104"/>
      <c r="BKI40" s="104"/>
      <c r="BKJ40" s="104"/>
      <c r="BKK40" s="104"/>
      <c r="BKL40" s="104"/>
      <c r="BKM40" s="104"/>
      <c r="BKN40" s="104"/>
      <c r="BKO40" s="104"/>
      <c r="BKP40" s="104"/>
      <c r="BKQ40" s="104"/>
      <c r="BKR40" s="104"/>
      <c r="BKS40" s="104"/>
      <c r="BKT40" s="104"/>
      <c r="BKU40" s="104"/>
      <c r="BKV40" s="104"/>
      <c r="BKW40" s="104"/>
      <c r="BKX40" s="104"/>
      <c r="BKY40" s="104"/>
      <c r="BKZ40" s="104"/>
      <c r="BLA40" s="104"/>
      <c r="BLB40" s="104"/>
      <c r="BLC40" s="104"/>
      <c r="BLD40" s="104"/>
      <c r="BLE40" s="104"/>
      <c r="BLF40" s="104"/>
      <c r="BLG40" s="104"/>
      <c r="BLH40" s="104"/>
      <c r="BLI40" s="104"/>
      <c r="BLJ40" s="104"/>
      <c r="BLK40" s="104"/>
      <c r="BLL40" s="104"/>
      <c r="BLM40" s="104"/>
      <c r="BLN40" s="104"/>
      <c r="BLO40" s="104"/>
      <c r="BLP40" s="104"/>
      <c r="BLQ40" s="104"/>
      <c r="BLR40" s="104"/>
      <c r="BLS40" s="104"/>
      <c r="BLT40" s="104"/>
      <c r="BLU40" s="104"/>
      <c r="BLV40" s="104"/>
      <c r="BLW40" s="104"/>
      <c r="BLX40" s="104"/>
      <c r="BLY40" s="104"/>
      <c r="BLZ40" s="104"/>
      <c r="BMA40" s="104"/>
      <c r="BMB40" s="104"/>
      <c r="BMC40" s="104"/>
      <c r="BMD40" s="104"/>
      <c r="BME40" s="104"/>
      <c r="BMF40" s="104"/>
      <c r="BMG40" s="104"/>
      <c r="BMH40" s="104"/>
      <c r="BMI40" s="104"/>
      <c r="BMJ40" s="104"/>
      <c r="BMK40" s="104"/>
      <c r="BML40" s="104"/>
      <c r="BMM40" s="104"/>
      <c r="BMN40" s="104"/>
      <c r="BMO40" s="104"/>
      <c r="BMP40" s="104"/>
      <c r="BMQ40" s="104"/>
      <c r="BMR40" s="104"/>
      <c r="BMS40" s="104"/>
      <c r="BMT40" s="104"/>
      <c r="BMU40" s="104"/>
      <c r="BMV40" s="104"/>
      <c r="BMW40" s="104"/>
      <c r="BMX40" s="104"/>
      <c r="BMY40" s="104"/>
      <c r="BMZ40" s="104"/>
      <c r="BNA40" s="104"/>
      <c r="BNB40" s="104"/>
      <c r="BNC40" s="104"/>
      <c r="BND40" s="104"/>
      <c r="BNE40" s="104"/>
      <c r="BNF40" s="104"/>
      <c r="BNG40" s="104"/>
      <c r="BNH40" s="104"/>
      <c r="BNI40" s="104"/>
      <c r="BNJ40" s="104"/>
      <c r="BNK40" s="104"/>
      <c r="BNL40" s="104"/>
      <c r="BNM40" s="104"/>
      <c r="BNN40" s="104"/>
      <c r="BNO40" s="104"/>
      <c r="BNP40" s="104"/>
      <c r="BNQ40" s="104"/>
      <c r="BNR40" s="104"/>
      <c r="BNS40" s="104"/>
      <c r="BNT40" s="104"/>
      <c r="BNU40" s="104"/>
      <c r="BNV40" s="104"/>
      <c r="BNW40" s="104"/>
      <c r="BNX40" s="104"/>
      <c r="BNY40" s="104"/>
      <c r="BNZ40" s="104"/>
      <c r="BOA40" s="104"/>
      <c r="BOB40" s="104"/>
      <c r="BOC40" s="104"/>
      <c r="BOD40" s="104"/>
      <c r="BOE40" s="104"/>
      <c r="BOF40" s="104"/>
      <c r="BOG40" s="104"/>
      <c r="BOH40" s="104"/>
      <c r="BOI40" s="104"/>
      <c r="BOJ40" s="104"/>
      <c r="BOK40" s="104"/>
      <c r="BOL40" s="104"/>
      <c r="BOM40" s="104"/>
      <c r="BON40" s="104"/>
      <c r="BOO40" s="104"/>
      <c r="BOP40" s="104"/>
      <c r="BOQ40" s="104"/>
      <c r="BOR40" s="104"/>
      <c r="BOS40" s="104"/>
      <c r="BOT40" s="104"/>
      <c r="BOU40" s="104"/>
      <c r="BOV40" s="104"/>
      <c r="BOW40" s="104"/>
      <c r="BOX40" s="104"/>
      <c r="BOY40" s="104"/>
      <c r="BOZ40" s="104"/>
      <c r="BPA40" s="104"/>
      <c r="BPB40" s="104"/>
      <c r="BPC40" s="104"/>
      <c r="BPD40" s="104"/>
      <c r="BPE40" s="104"/>
      <c r="BPF40" s="104"/>
      <c r="BPG40" s="104"/>
      <c r="BPH40" s="104"/>
      <c r="BPI40" s="104"/>
      <c r="BPJ40" s="104"/>
      <c r="BPK40" s="104"/>
      <c r="BPL40" s="104"/>
      <c r="BPM40" s="104"/>
      <c r="BPN40" s="104"/>
      <c r="BPO40" s="104"/>
      <c r="BPP40" s="104"/>
      <c r="BPQ40" s="104"/>
      <c r="BPR40" s="104"/>
      <c r="BPS40" s="104"/>
      <c r="BPT40" s="104"/>
      <c r="BPU40" s="104"/>
      <c r="BPV40" s="104"/>
      <c r="BPW40" s="104"/>
      <c r="BPX40" s="104"/>
      <c r="BPY40" s="104"/>
      <c r="BPZ40" s="104"/>
      <c r="BQA40" s="104"/>
      <c r="BQB40" s="104"/>
      <c r="BQC40" s="104"/>
      <c r="BQD40" s="104"/>
      <c r="BQE40" s="104"/>
      <c r="BQF40" s="104"/>
      <c r="BQG40" s="104"/>
      <c r="BQH40" s="104"/>
      <c r="BQI40" s="104"/>
      <c r="BQJ40" s="104"/>
      <c r="BQK40" s="104"/>
      <c r="BQL40" s="104"/>
      <c r="BQM40" s="104"/>
      <c r="BQN40" s="104"/>
      <c r="BQO40" s="104"/>
      <c r="BQP40" s="104"/>
      <c r="BQQ40" s="104"/>
      <c r="BQR40" s="104"/>
      <c r="BQS40" s="104"/>
      <c r="BQT40" s="104"/>
      <c r="BQU40" s="104"/>
      <c r="BQV40" s="104"/>
      <c r="BQW40" s="104"/>
      <c r="BQX40" s="104"/>
      <c r="BQY40" s="104"/>
      <c r="BQZ40" s="104"/>
      <c r="BRA40" s="104"/>
      <c r="BRB40" s="104"/>
      <c r="BRC40" s="104"/>
      <c r="BRD40" s="104"/>
      <c r="BRE40" s="104"/>
      <c r="BRF40" s="104"/>
      <c r="BRG40" s="104"/>
      <c r="BRH40" s="104"/>
      <c r="BRI40" s="104"/>
      <c r="BRJ40" s="104"/>
      <c r="BRK40" s="104"/>
      <c r="BRL40" s="104"/>
      <c r="BRM40" s="104"/>
      <c r="BRN40" s="104"/>
      <c r="BRO40" s="104"/>
      <c r="BRP40" s="104"/>
      <c r="BRQ40" s="104"/>
      <c r="BRR40" s="104"/>
      <c r="BRS40" s="104"/>
      <c r="BRT40" s="104"/>
      <c r="BRU40" s="104"/>
      <c r="BRV40" s="104"/>
      <c r="BRW40" s="104"/>
      <c r="BRX40" s="104"/>
      <c r="BRY40" s="104"/>
      <c r="BRZ40" s="104"/>
      <c r="BSA40" s="104"/>
      <c r="BSB40" s="104"/>
      <c r="BSC40" s="104"/>
      <c r="BSD40" s="104"/>
      <c r="BSE40" s="104"/>
      <c r="BSF40" s="104"/>
      <c r="BSG40" s="104"/>
      <c r="BSH40" s="104"/>
      <c r="BSI40" s="104"/>
      <c r="BSJ40" s="104"/>
      <c r="BSK40" s="104"/>
      <c r="BSL40" s="104"/>
      <c r="BSM40" s="104"/>
      <c r="BSN40" s="104"/>
      <c r="BSO40" s="104"/>
      <c r="BSP40" s="104"/>
      <c r="BSQ40" s="104"/>
      <c r="BSR40" s="104"/>
      <c r="BSS40" s="104"/>
      <c r="BST40" s="104"/>
      <c r="BSU40" s="104"/>
      <c r="BSV40" s="104"/>
      <c r="BSW40" s="104"/>
      <c r="BSX40" s="104"/>
      <c r="BSY40" s="104"/>
      <c r="BSZ40" s="104"/>
      <c r="BTA40" s="104"/>
      <c r="BTB40" s="104"/>
      <c r="BTC40" s="104"/>
      <c r="BTD40" s="104"/>
      <c r="BTE40" s="104"/>
      <c r="BTF40" s="104"/>
      <c r="BTG40" s="104"/>
      <c r="BTH40" s="104"/>
      <c r="BTI40" s="104"/>
      <c r="BTJ40" s="104"/>
      <c r="BTK40" s="104"/>
      <c r="BTL40" s="104"/>
      <c r="BTM40" s="104"/>
      <c r="BTN40" s="104"/>
      <c r="BTO40" s="104"/>
      <c r="BTP40" s="104"/>
      <c r="BTQ40" s="104"/>
      <c r="BTR40" s="104"/>
      <c r="BTS40" s="104"/>
      <c r="BTT40" s="104"/>
      <c r="BTU40" s="104"/>
      <c r="BTV40" s="104"/>
      <c r="BTW40" s="104"/>
      <c r="BTX40" s="104"/>
      <c r="BTY40" s="104"/>
      <c r="BTZ40" s="104"/>
      <c r="BUA40" s="104"/>
      <c r="BUB40" s="104"/>
      <c r="BUC40" s="104"/>
      <c r="BUD40" s="104"/>
      <c r="BUE40" s="104"/>
      <c r="BUF40" s="104"/>
      <c r="BUG40" s="104"/>
      <c r="BUH40" s="104"/>
      <c r="BUI40" s="104"/>
      <c r="BUJ40" s="104"/>
      <c r="BUK40" s="104"/>
      <c r="BUL40" s="104"/>
      <c r="BUM40" s="104"/>
      <c r="BUN40" s="104"/>
      <c r="BUO40" s="104"/>
      <c r="BUP40" s="104"/>
      <c r="BUQ40" s="104"/>
      <c r="BUR40" s="104"/>
      <c r="BUS40" s="104"/>
      <c r="BUT40" s="104"/>
      <c r="BUU40" s="104"/>
      <c r="BUV40" s="104"/>
      <c r="BUW40" s="104"/>
      <c r="BUX40" s="104"/>
      <c r="BUY40" s="104"/>
      <c r="BUZ40" s="104"/>
      <c r="BVA40" s="104"/>
      <c r="BVB40" s="104"/>
      <c r="BVC40" s="104"/>
      <c r="BVD40" s="104"/>
      <c r="BVE40" s="104"/>
      <c r="BVF40" s="104"/>
      <c r="BVG40" s="104"/>
      <c r="BVH40" s="104"/>
      <c r="BVI40" s="104"/>
      <c r="BVJ40" s="104"/>
      <c r="BVK40" s="104"/>
      <c r="BVL40" s="104"/>
      <c r="BVM40" s="104"/>
      <c r="BVN40" s="104"/>
      <c r="BVO40" s="104"/>
      <c r="BVP40" s="104"/>
      <c r="BVQ40" s="104"/>
      <c r="BVR40" s="104"/>
      <c r="BVS40" s="104"/>
      <c r="BVT40" s="104"/>
      <c r="BVU40" s="104"/>
      <c r="BVV40" s="104"/>
      <c r="BVW40" s="104"/>
      <c r="BVX40" s="104"/>
      <c r="BVY40" s="104"/>
      <c r="BVZ40" s="104"/>
      <c r="BWA40" s="104"/>
      <c r="BWB40" s="104"/>
      <c r="BWC40" s="104"/>
      <c r="BWD40" s="104"/>
      <c r="BWE40" s="104"/>
      <c r="BWF40" s="104"/>
      <c r="BWG40" s="104"/>
      <c r="BWH40" s="104"/>
      <c r="BWI40" s="104"/>
      <c r="BWJ40" s="104"/>
      <c r="BWK40" s="104"/>
      <c r="BWL40" s="104"/>
      <c r="BWM40" s="104"/>
      <c r="BWN40" s="104"/>
      <c r="BWO40" s="104"/>
      <c r="BWP40" s="104"/>
      <c r="BWQ40" s="104"/>
      <c r="BWR40" s="104"/>
      <c r="BWS40" s="104"/>
      <c r="BWT40" s="104"/>
      <c r="BWU40" s="104"/>
      <c r="BWV40" s="104"/>
      <c r="BWW40" s="104"/>
      <c r="BWX40" s="104"/>
      <c r="BWY40" s="104"/>
      <c r="BWZ40" s="104"/>
      <c r="BXA40" s="104"/>
      <c r="BXB40" s="104"/>
      <c r="BXC40" s="104"/>
      <c r="BXD40" s="104"/>
      <c r="BXE40" s="104"/>
      <c r="BXF40" s="104"/>
      <c r="BXG40" s="104"/>
      <c r="BXH40" s="104"/>
      <c r="BXI40" s="104"/>
      <c r="BXJ40" s="104"/>
      <c r="BXK40" s="104"/>
      <c r="BXL40" s="104"/>
      <c r="BXM40" s="104"/>
      <c r="BXN40" s="104"/>
      <c r="BXO40" s="104"/>
      <c r="BXP40" s="104"/>
      <c r="BXQ40" s="104"/>
      <c r="BXR40" s="104"/>
      <c r="BXS40" s="104"/>
      <c r="BXT40" s="104"/>
      <c r="BXU40" s="104"/>
      <c r="BXV40" s="104"/>
      <c r="BXW40" s="104"/>
      <c r="BXX40" s="104"/>
      <c r="BXY40" s="104"/>
      <c r="BXZ40" s="104"/>
      <c r="BYA40" s="104"/>
      <c r="BYB40" s="104"/>
      <c r="BYC40" s="104"/>
      <c r="BYD40" s="104"/>
      <c r="BYE40" s="104"/>
      <c r="BYF40" s="104"/>
      <c r="BYG40" s="104"/>
      <c r="BYH40" s="104"/>
      <c r="BYI40" s="104"/>
      <c r="BYJ40" s="104"/>
      <c r="BYK40" s="104"/>
      <c r="BYL40" s="104"/>
      <c r="BYM40" s="104"/>
      <c r="BYN40" s="104"/>
      <c r="BYO40" s="104"/>
      <c r="BYP40" s="104"/>
      <c r="BYQ40" s="104"/>
      <c r="BYR40" s="104"/>
      <c r="BYS40" s="104"/>
      <c r="BYT40" s="104"/>
      <c r="BYU40" s="104"/>
      <c r="BYV40" s="104"/>
      <c r="BYW40" s="104"/>
      <c r="BYX40" s="104"/>
      <c r="BYY40" s="104"/>
      <c r="BYZ40" s="104"/>
      <c r="BZA40" s="104"/>
      <c r="BZB40" s="104"/>
      <c r="BZC40" s="104"/>
      <c r="BZD40" s="104"/>
      <c r="BZE40" s="104"/>
      <c r="BZF40" s="104"/>
      <c r="BZG40" s="104"/>
      <c r="BZH40" s="104"/>
      <c r="BZI40" s="104"/>
      <c r="BZJ40" s="104"/>
      <c r="BZK40" s="104"/>
      <c r="BZL40" s="104"/>
      <c r="BZM40" s="104"/>
      <c r="BZN40" s="104"/>
      <c r="BZO40" s="104"/>
      <c r="BZP40" s="104"/>
      <c r="BZQ40" s="104"/>
      <c r="BZR40" s="104"/>
      <c r="BZS40" s="104"/>
      <c r="BZT40" s="104"/>
      <c r="BZU40" s="104"/>
      <c r="BZV40" s="104"/>
      <c r="BZW40" s="104"/>
      <c r="BZX40" s="104"/>
      <c r="BZY40" s="104"/>
      <c r="BZZ40" s="104"/>
      <c r="CAA40" s="104"/>
      <c r="CAB40" s="104"/>
      <c r="CAC40" s="104"/>
      <c r="CAD40" s="104"/>
      <c r="CAE40" s="104"/>
      <c r="CAF40" s="104"/>
      <c r="CAG40" s="104"/>
      <c r="CAH40" s="104"/>
      <c r="CAI40" s="104"/>
      <c r="CAJ40" s="104"/>
      <c r="CAK40" s="104"/>
      <c r="CAL40" s="104"/>
      <c r="CAM40" s="104"/>
      <c r="CAN40" s="104"/>
      <c r="CAO40" s="104"/>
      <c r="CAP40" s="104"/>
      <c r="CAQ40" s="104"/>
      <c r="CAR40" s="104"/>
      <c r="CAS40" s="104"/>
      <c r="CAT40" s="104"/>
      <c r="CAU40" s="104"/>
      <c r="CAV40" s="104"/>
      <c r="CAW40" s="104"/>
      <c r="CAX40" s="104"/>
      <c r="CAY40" s="104"/>
      <c r="CAZ40" s="104"/>
      <c r="CBA40" s="104"/>
      <c r="CBB40" s="104"/>
      <c r="CBC40" s="104"/>
      <c r="CBD40" s="104"/>
      <c r="CBE40" s="104"/>
      <c r="CBF40" s="104"/>
      <c r="CBG40" s="104"/>
      <c r="CBH40" s="104"/>
      <c r="CBI40" s="104"/>
      <c r="CBJ40" s="104"/>
      <c r="CBK40" s="104"/>
      <c r="CBL40" s="104"/>
      <c r="CBM40" s="104"/>
      <c r="CBN40" s="104"/>
      <c r="CBO40" s="104"/>
      <c r="CBP40" s="104"/>
      <c r="CBQ40" s="104"/>
      <c r="CBR40" s="104"/>
      <c r="CBS40" s="104"/>
      <c r="CBT40" s="104"/>
      <c r="CBU40" s="104"/>
      <c r="CBV40" s="104"/>
      <c r="CBW40" s="104"/>
      <c r="CBX40" s="104"/>
      <c r="CBY40" s="104"/>
      <c r="CBZ40" s="104"/>
      <c r="CCA40" s="104"/>
      <c r="CCB40" s="104"/>
      <c r="CCC40" s="104"/>
      <c r="CCD40" s="104"/>
      <c r="CCE40" s="104"/>
      <c r="CCF40" s="104"/>
      <c r="CCG40" s="104"/>
      <c r="CCH40" s="104"/>
      <c r="CCI40" s="104"/>
      <c r="CCJ40" s="104"/>
      <c r="CCK40" s="104"/>
      <c r="CCL40" s="104"/>
      <c r="CCM40" s="104"/>
      <c r="CCN40" s="104"/>
      <c r="CCO40" s="104"/>
      <c r="CCP40" s="104"/>
      <c r="CCQ40" s="104"/>
      <c r="CCR40" s="104"/>
      <c r="CCS40" s="104"/>
      <c r="CCT40" s="104"/>
      <c r="CCU40" s="104"/>
      <c r="CCV40" s="104"/>
      <c r="CCW40" s="104"/>
      <c r="CCX40" s="104"/>
      <c r="CCY40" s="104"/>
      <c r="CCZ40" s="104"/>
      <c r="CDA40" s="104"/>
      <c r="CDB40" s="104"/>
      <c r="CDC40" s="104"/>
      <c r="CDD40" s="104"/>
      <c r="CDE40" s="104"/>
      <c r="CDF40" s="104"/>
      <c r="CDG40" s="104"/>
      <c r="CDH40" s="104"/>
      <c r="CDI40" s="104"/>
      <c r="CDJ40" s="104"/>
      <c r="CDK40" s="104"/>
      <c r="CDL40" s="104"/>
      <c r="CDM40" s="104"/>
      <c r="CDN40" s="104"/>
      <c r="CDO40" s="104"/>
      <c r="CDP40" s="104"/>
      <c r="CDQ40" s="104"/>
      <c r="CDR40" s="104"/>
      <c r="CDS40" s="104"/>
      <c r="CDT40" s="104"/>
      <c r="CDU40" s="104"/>
      <c r="CDV40" s="104"/>
      <c r="CDW40" s="104"/>
      <c r="CDX40" s="104"/>
      <c r="CDY40" s="104"/>
      <c r="CDZ40" s="104"/>
      <c r="CEA40" s="104"/>
      <c r="CEB40" s="104"/>
      <c r="CEC40" s="104"/>
      <c r="CED40" s="104"/>
      <c r="CEE40" s="104"/>
      <c r="CEF40" s="104"/>
      <c r="CEG40" s="104"/>
      <c r="CEH40" s="104"/>
      <c r="CEI40" s="104"/>
      <c r="CEJ40" s="104"/>
      <c r="CEK40" s="104"/>
      <c r="CEL40" s="104"/>
      <c r="CEM40" s="104"/>
      <c r="CEN40" s="104"/>
      <c r="CEO40" s="104"/>
      <c r="CEP40" s="104"/>
      <c r="CEQ40" s="104"/>
      <c r="CER40" s="104"/>
      <c r="CES40" s="104"/>
      <c r="CET40" s="104"/>
      <c r="CEU40" s="104"/>
      <c r="CEV40" s="104"/>
      <c r="CEW40" s="104"/>
      <c r="CEX40" s="104"/>
      <c r="CEY40" s="104"/>
      <c r="CEZ40" s="104"/>
      <c r="CFA40" s="104"/>
      <c r="CFB40" s="104"/>
      <c r="CFC40" s="104"/>
      <c r="CFD40" s="104"/>
      <c r="CFE40" s="104"/>
      <c r="CFF40" s="104"/>
      <c r="CFG40" s="104"/>
      <c r="CFH40" s="104"/>
      <c r="CFI40" s="104"/>
      <c r="CFJ40" s="104"/>
      <c r="CFK40" s="104"/>
      <c r="CFL40" s="104"/>
      <c r="CFM40" s="104"/>
      <c r="CFN40" s="104"/>
      <c r="CFO40" s="104"/>
      <c r="CFP40" s="104"/>
      <c r="CFQ40" s="104"/>
      <c r="CFR40" s="104"/>
      <c r="CFS40" s="104"/>
      <c r="CFT40" s="104"/>
      <c r="CFU40" s="104"/>
      <c r="CFV40" s="104"/>
      <c r="CFW40" s="104"/>
      <c r="CFX40" s="104"/>
      <c r="CFY40" s="104"/>
      <c r="CFZ40" s="104"/>
      <c r="CGA40" s="104"/>
      <c r="CGB40" s="104"/>
      <c r="CGC40" s="104"/>
      <c r="CGD40" s="104"/>
      <c r="CGE40" s="104"/>
      <c r="CGF40" s="104"/>
      <c r="CGG40" s="104"/>
      <c r="CGH40" s="104"/>
      <c r="CGI40" s="104"/>
      <c r="CGJ40" s="104"/>
      <c r="CGK40" s="104"/>
      <c r="CGL40" s="104"/>
      <c r="CGM40" s="104"/>
      <c r="CGN40" s="104"/>
      <c r="CGO40" s="104"/>
      <c r="CGP40" s="104"/>
      <c r="CGQ40" s="104"/>
      <c r="CGR40" s="104"/>
      <c r="CGS40" s="104"/>
      <c r="CGT40" s="104"/>
      <c r="CGU40" s="104"/>
      <c r="CGV40" s="104"/>
      <c r="CGW40" s="104"/>
      <c r="CGX40" s="104"/>
      <c r="CGY40" s="104"/>
      <c r="CGZ40" s="104"/>
      <c r="CHA40" s="104"/>
      <c r="CHB40" s="104"/>
      <c r="CHC40" s="104"/>
      <c r="CHD40" s="104"/>
      <c r="CHE40" s="104"/>
      <c r="CHF40" s="104"/>
      <c r="CHG40" s="104"/>
      <c r="CHH40" s="104"/>
      <c r="CHI40" s="104"/>
      <c r="CHJ40" s="104"/>
      <c r="CHK40" s="104"/>
      <c r="CHL40" s="104"/>
      <c r="CHM40" s="104"/>
      <c r="CHN40" s="104"/>
      <c r="CHO40" s="104"/>
      <c r="CHP40" s="104"/>
      <c r="CHQ40" s="104"/>
      <c r="CHR40" s="104"/>
      <c r="CHS40" s="104"/>
      <c r="CHT40" s="104"/>
      <c r="CHU40" s="104"/>
      <c r="CHV40" s="104"/>
      <c r="CHW40" s="104"/>
      <c r="CHX40" s="104"/>
      <c r="CHY40" s="104"/>
      <c r="CHZ40" s="104"/>
      <c r="CIA40" s="104"/>
      <c r="CIB40" s="104"/>
      <c r="CIC40" s="104"/>
      <c r="CID40" s="104"/>
      <c r="CIE40" s="104"/>
      <c r="CIF40" s="104"/>
      <c r="CIG40" s="104"/>
      <c r="CIH40" s="104"/>
      <c r="CII40" s="104"/>
      <c r="CIJ40" s="104"/>
      <c r="CIK40" s="104"/>
      <c r="CIL40" s="104"/>
      <c r="CIM40" s="104"/>
      <c r="CIN40" s="104"/>
      <c r="CIO40" s="104"/>
      <c r="CIP40" s="104"/>
      <c r="CIQ40" s="104"/>
      <c r="CIR40" s="104"/>
      <c r="CIS40" s="104"/>
      <c r="CIT40" s="104"/>
      <c r="CIU40" s="104"/>
      <c r="CIV40" s="104"/>
      <c r="CIW40" s="104"/>
      <c r="CIX40" s="104"/>
      <c r="CIY40" s="104"/>
      <c r="CIZ40" s="104"/>
      <c r="CJA40" s="104"/>
      <c r="CJB40" s="104"/>
      <c r="CJC40" s="104"/>
      <c r="CJD40" s="104"/>
      <c r="CJE40" s="104"/>
      <c r="CJF40" s="104"/>
      <c r="CJG40" s="104"/>
      <c r="CJH40" s="104"/>
      <c r="CJI40" s="104"/>
      <c r="CJJ40" s="104"/>
      <c r="CJK40" s="104"/>
      <c r="CJL40" s="104"/>
      <c r="CJM40" s="104"/>
      <c r="CJN40" s="104"/>
      <c r="CJO40" s="104"/>
      <c r="CJP40" s="104"/>
      <c r="CJQ40" s="104"/>
      <c r="CJR40" s="104"/>
      <c r="CJS40" s="104"/>
      <c r="CJT40" s="104"/>
      <c r="CJU40" s="104"/>
      <c r="CJV40" s="104"/>
      <c r="CJW40" s="104"/>
      <c r="CJX40" s="104"/>
      <c r="CJY40" s="104"/>
      <c r="CJZ40" s="104"/>
      <c r="CKA40" s="104"/>
      <c r="CKB40" s="104"/>
      <c r="CKC40" s="104"/>
      <c r="CKD40" s="104"/>
      <c r="CKE40" s="104"/>
      <c r="CKF40" s="104"/>
      <c r="CKG40" s="104"/>
      <c r="CKH40" s="104"/>
      <c r="CKI40" s="104"/>
      <c r="CKJ40" s="104"/>
      <c r="CKK40" s="104"/>
      <c r="CKL40" s="104"/>
      <c r="CKM40" s="104"/>
      <c r="CKN40" s="104"/>
      <c r="CKO40" s="104"/>
      <c r="CKP40" s="104"/>
      <c r="CKQ40" s="104"/>
      <c r="CKR40" s="104"/>
      <c r="CKS40" s="104"/>
      <c r="CKT40" s="104"/>
      <c r="CKU40" s="104"/>
      <c r="CKV40" s="104"/>
      <c r="CKW40" s="104"/>
      <c r="CKX40" s="104"/>
      <c r="CKY40" s="104"/>
      <c r="CKZ40" s="104"/>
      <c r="CLA40" s="104"/>
      <c r="CLB40" s="104"/>
      <c r="CLC40" s="104"/>
      <c r="CLD40" s="104"/>
      <c r="CLE40" s="104"/>
      <c r="CLF40" s="104"/>
      <c r="CLG40" s="104"/>
      <c r="CLH40" s="104"/>
      <c r="CLI40" s="104"/>
      <c r="CLJ40" s="104"/>
      <c r="CLK40" s="104"/>
      <c r="CLL40" s="104"/>
      <c r="CLM40" s="104"/>
      <c r="CLN40" s="104"/>
      <c r="CLO40" s="104"/>
      <c r="CLP40" s="104"/>
      <c r="CLQ40" s="104"/>
      <c r="CLR40" s="104"/>
      <c r="CLS40" s="104"/>
      <c r="CLT40" s="104"/>
      <c r="CLU40" s="104"/>
      <c r="CLV40" s="104"/>
      <c r="CLW40" s="104"/>
      <c r="CLX40" s="104"/>
      <c r="CLY40" s="104"/>
      <c r="CLZ40" s="104"/>
      <c r="CMA40" s="104"/>
      <c r="CMB40" s="104"/>
      <c r="CMC40" s="104"/>
      <c r="CMD40" s="104"/>
      <c r="CME40" s="104"/>
      <c r="CMF40" s="104"/>
      <c r="CMG40" s="104"/>
      <c r="CMH40" s="104"/>
      <c r="CMI40" s="104"/>
      <c r="CMJ40" s="104"/>
      <c r="CMK40" s="104"/>
      <c r="CML40" s="104"/>
      <c r="CMM40" s="104"/>
      <c r="CMN40" s="104"/>
      <c r="CMO40" s="104"/>
      <c r="CMP40" s="104"/>
      <c r="CMQ40" s="104"/>
      <c r="CMR40" s="104"/>
      <c r="CMS40" s="104"/>
      <c r="CMT40" s="104"/>
      <c r="CMU40" s="104"/>
      <c r="CMV40" s="104"/>
      <c r="CMW40" s="104"/>
      <c r="CMX40" s="104"/>
      <c r="CMY40" s="104"/>
      <c r="CMZ40" s="104"/>
      <c r="CNA40" s="104"/>
      <c r="CNB40" s="104"/>
      <c r="CNC40" s="104"/>
      <c r="CND40" s="104"/>
      <c r="CNE40" s="104"/>
      <c r="CNF40" s="104"/>
      <c r="CNG40" s="104"/>
      <c r="CNH40" s="104"/>
      <c r="CNI40" s="104"/>
      <c r="CNJ40" s="104"/>
      <c r="CNK40" s="104"/>
      <c r="CNL40" s="104"/>
      <c r="CNM40" s="104"/>
      <c r="CNN40" s="104"/>
      <c r="CNO40" s="104"/>
      <c r="CNP40" s="104"/>
      <c r="CNQ40" s="104"/>
      <c r="CNR40" s="104"/>
      <c r="CNS40" s="104"/>
      <c r="CNT40" s="104"/>
      <c r="CNU40" s="104"/>
      <c r="CNV40" s="104"/>
      <c r="CNW40" s="104"/>
      <c r="CNX40" s="104"/>
      <c r="CNY40" s="104"/>
      <c r="CNZ40" s="104"/>
      <c r="COA40" s="104"/>
      <c r="COB40" s="104"/>
      <c r="COC40" s="104"/>
      <c r="COD40" s="104"/>
      <c r="COE40" s="104"/>
      <c r="COF40" s="104"/>
      <c r="COG40" s="104"/>
      <c r="COH40" s="104"/>
      <c r="COI40" s="104"/>
      <c r="COJ40" s="104"/>
      <c r="COK40" s="104"/>
      <c r="COL40" s="104"/>
      <c r="COM40" s="104"/>
      <c r="CON40" s="104"/>
      <c r="COO40" s="104"/>
      <c r="COP40" s="104"/>
      <c r="COQ40" s="104"/>
      <c r="COR40" s="104"/>
      <c r="COS40" s="104"/>
      <c r="COT40" s="104"/>
      <c r="COU40" s="104"/>
      <c r="COV40" s="104"/>
      <c r="COW40" s="104"/>
      <c r="COX40" s="104"/>
      <c r="COY40" s="104"/>
      <c r="COZ40" s="104"/>
      <c r="CPA40" s="104"/>
      <c r="CPB40" s="104"/>
      <c r="CPC40" s="104"/>
      <c r="CPD40" s="104"/>
      <c r="CPE40" s="104"/>
      <c r="CPF40" s="104"/>
      <c r="CPG40" s="104"/>
      <c r="CPH40" s="104"/>
      <c r="CPI40" s="104"/>
      <c r="CPJ40" s="104"/>
      <c r="CPK40" s="104"/>
      <c r="CPL40" s="104"/>
      <c r="CPM40" s="104"/>
      <c r="CPN40" s="104"/>
      <c r="CPO40" s="104"/>
      <c r="CPP40" s="104"/>
      <c r="CPQ40" s="104"/>
      <c r="CPR40" s="104"/>
      <c r="CPS40" s="104"/>
      <c r="CPT40" s="104"/>
      <c r="CPU40" s="104"/>
      <c r="CPV40" s="104"/>
      <c r="CPW40" s="104"/>
      <c r="CPX40" s="104"/>
      <c r="CPY40" s="104"/>
      <c r="CPZ40" s="104"/>
      <c r="CQA40" s="104"/>
      <c r="CQB40" s="104"/>
      <c r="CQC40" s="104"/>
      <c r="CQD40" s="104"/>
      <c r="CQE40" s="104"/>
      <c r="CQF40" s="104"/>
      <c r="CQG40" s="104"/>
      <c r="CQH40" s="104"/>
      <c r="CQI40" s="104"/>
      <c r="CQJ40" s="104"/>
      <c r="CQK40" s="104"/>
      <c r="CQL40" s="104"/>
      <c r="CQM40" s="104"/>
      <c r="CQN40" s="104"/>
      <c r="CQO40" s="104"/>
      <c r="CQP40" s="104"/>
      <c r="CQQ40" s="104"/>
      <c r="CQR40" s="104"/>
      <c r="CQS40" s="104"/>
      <c r="CQT40" s="104"/>
      <c r="CQU40" s="104"/>
      <c r="CQV40" s="104"/>
      <c r="CQW40" s="104"/>
      <c r="CQX40" s="104"/>
      <c r="CQY40" s="104"/>
      <c r="CQZ40" s="104"/>
      <c r="CRA40" s="104"/>
      <c r="CRB40" s="104"/>
      <c r="CRC40" s="104"/>
      <c r="CRD40" s="104"/>
      <c r="CRE40" s="104"/>
      <c r="CRF40" s="104"/>
      <c r="CRG40" s="104"/>
      <c r="CRH40" s="104"/>
      <c r="CRI40" s="104"/>
      <c r="CRJ40" s="104"/>
      <c r="CRK40" s="104"/>
      <c r="CRL40" s="104"/>
      <c r="CRM40" s="104"/>
      <c r="CRN40" s="104"/>
      <c r="CRO40" s="104"/>
      <c r="CRP40" s="104"/>
      <c r="CRQ40" s="104"/>
      <c r="CRR40" s="104"/>
      <c r="CRS40" s="104"/>
      <c r="CRT40" s="104"/>
      <c r="CRU40" s="104"/>
      <c r="CRV40" s="104"/>
      <c r="CRW40" s="104"/>
      <c r="CRX40" s="104"/>
      <c r="CRY40" s="104"/>
      <c r="CRZ40" s="104"/>
      <c r="CSA40" s="104"/>
      <c r="CSB40" s="104"/>
      <c r="CSC40" s="104"/>
      <c r="CSD40" s="104"/>
      <c r="CSE40" s="104"/>
      <c r="CSF40" s="104"/>
      <c r="CSG40" s="104"/>
      <c r="CSH40" s="104"/>
      <c r="CSI40" s="104"/>
      <c r="CSJ40" s="104"/>
      <c r="CSK40" s="104"/>
      <c r="CSL40" s="104"/>
      <c r="CSM40" s="104"/>
      <c r="CSN40" s="104"/>
      <c r="CSO40" s="104"/>
      <c r="CSP40" s="104"/>
      <c r="CSQ40" s="104"/>
      <c r="CSR40" s="104"/>
      <c r="CSS40" s="104"/>
      <c r="CST40" s="104"/>
      <c r="CSU40" s="104"/>
      <c r="CSV40" s="104"/>
      <c r="CSW40" s="104"/>
      <c r="CSX40" s="104"/>
      <c r="CSY40" s="104"/>
      <c r="CSZ40" s="104"/>
      <c r="CTA40" s="104"/>
      <c r="CTB40" s="104"/>
      <c r="CTC40" s="104"/>
      <c r="CTD40" s="104"/>
      <c r="CTE40" s="104"/>
      <c r="CTF40" s="104"/>
      <c r="CTG40" s="104"/>
      <c r="CTH40" s="104"/>
      <c r="CTI40" s="104"/>
      <c r="CTJ40" s="104"/>
      <c r="CTK40" s="104"/>
      <c r="CTL40" s="104"/>
      <c r="CTM40" s="104"/>
      <c r="CTN40" s="104"/>
      <c r="CTO40" s="104"/>
      <c r="CTP40" s="104"/>
      <c r="CTQ40" s="104"/>
      <c r="CTR40" s="104"/>
      <c r="CTS40" s="104"/>
      <c r="CTT40" s="104"/>
      <c r="CTU40" s="104"/>
      <c r="CTV40" s="104"/>
      <c r="CTW40" s="104"/>
      <c r="CTX40" s="104"/>
      <c r="CTY40" s="104"/>
      <c r="CTZ40" s="104"/>
      <c r="CUA40" s="104"/>
      <c r="CUB40" s="104"/>
      <c r="CUC40" s="104"/>
      <c r="CUD40" s="104"/>
      <c r="CUE40" s="104"/>
      <c r="CUF40" s="104"/>
      <c r="CUG40" s="104"/>
      <c r="CUH40" s="104"/>
      <c r="CUI40" s="104"/>
      <c r="CUJ40" s="104"/>
      <c r="CUK40" s="104"/>
      <c r="CUL40" s="104"/>
      <c r="CUM40" s="104"/>
      <c r="CUN40" s="104"/>
      <c r="CUO40" s="104"/>
      <c r="CUP40" s="104"/>
      <c r="CUQ40" s="104"/>
      <c r="CUR40" s="104"/>
      <c r="CUS40" s="104"/>
      <c r="CUT40" s="104"/>
      <c r="CUU40" s="104"/>
      <c r="CUV40" s="104"/>
      <c r="CUW40" s="104"/>
      <c r="CUX40" s="104"/>
      <c r="CUY40" s="104"/>
      <c r="CUZ40" s="104"/>
      <c r="CVA40" s="104"/>
      <c r="CVB40" s="104"/>
      <c r="CVC40" s="104"/>
      <c r="CVD40" s="104"/>
      <c r="CVE40" s="104"/>
      <c r="CVF40" s="104"/>
      <c r="CVG40" s="104"/>
      <c r="CVH40" s="104"/>
      <c r="CVI40" s="104"/>
      <c r="CVJ40" s="104"/>
      <c r="CVK40" s="104"/>
      <c r="CVL40" s="104"/>
      <c r="CVM40" s="104"/>
      <c r="CVN40" s="104"/>
      <c r="CVO40" s="104"/>
      <c r="CVP40" s="104"/>
      <c r="CVQ40" s="104"/>
      <c r="CVR40" s="104"/>
      <c r="CVS40" s="104"/>
      <c r="CVT40" s="104"/>
      <c r="CVU40" s="104"/>
      <c r="CVV40" s="104"/>
      <c r="CVW40" s="104"/>
      <c r="CVX40" s="104"/>
      <c r="CVY40" s="104"/>
      <c r="CVZ40" s="104"/>
      <c r="CWA40" s="104"/>
      <c r="CWB40" s="104"/>
      <c r="CWC40" s="104"/>
      <c r="CWD40" s="104"/>
      <c r="CWE40" s="104"/>
      <c r="CWF40" s="104"/>
      <c r="CWG40" s="104"/>
      <c r="CWH40" s="104"/>
      <c r="CWI40" s="104"/>
      <c r="CWJ40" s="104"/>
      <c r="CWK40" s="104"/>
      <c r="CWL40" s="104"/>
      <c r="CWM40" s="104"/>
      <c r="CWN40" s="104"/>
      <c r="CWO40" s="104"/>
      <c r="CWP40" s="104"/>
      <c r="CWQ40" s="104"/>
      <c r="CWR40" s="104"/>
      <c r="CWS40" s="104"/>
      <c r="CWT40" s="104"/>
      <c r="CWU40" s="104"/>
      <c r="CWV40" s="104"/>
      <c r="CWW40" s="104"/>
      <c r="CWX40" s="104"/>
      <c r="CWY40" s="104"/>
      <c r="CWZ40" s="104"/>
      <c r="CXA40" s="104"/>
      <c r="CXB40" s="104"/>
      <c r="CXC40" s="104"/>
      <c r="CXD40" s="104"/>
      <c r="CXE40" s="104"/>
      <c r="CXF40" s="104"/>
      <c r="CXG40" s="104"/>
      <c r="CXH40" s="104"/>
      <c r="CXI40" s="104"/>
      <c r="CXJ40" s="104"/>
      <c r="CXK40" s="104"/>
      <c r="CXL40" s="104"/>
      <c r="CXM40" s="104"/>
      <c r="CXN40" s="104"/>
      <c r="CXO40" s="104"/>
      <c r="CXP40" s="104"/>
      <c r="CXQ40" s="104"/>
      <c r="CXR40" s="104"/>
      <c r="CXS40" s="104"/>
      <c r="CXT40" s="104"/>
      <c r="CXU40" s="104"/>
      <c r="CXV40" s="104"/>
      <c r="CXW40" s="104"/>
      <c r="CXX40" s="104"/>
      <c r="CXY40" s="104"/>
      <c r="CXZ40" s="104"/>
      <c r="CYA40" s="104"/>
      <c r="CYB40" s="104"/>
      <c r="CYC40" s="104"/>
      <c r="CYD40" s="104"/>
      <c r="CYE40" s="104"/>
      <c r="CYF40" s="104"/>
      <c r="CYG40" s="104"/>
      <c r="CYH40" s="104"/>
      <c r="CYI40" s="104"/>
      <c r="CYJ40" s="104"/>
      <c r="CYK40" s="104"/>
      <c r="CYL40" s="104"/>
      <c r="CYM40" s="104"/>
      <c r="CYN40" s="104"/>
      <c r="CYO40" s="104"/>
      <c r="CYP40" s="104"/>
      <c r="CYQ40" s="104"/>
      <c r="CYR40" s="104"/>
      <c r="CYS40" s="104"/>
      <c r="CYT40" s="104"/>
      <c r="CYU40" s="104"/>
      <c r="CYV40" s="104"/>
      <c r="CYW40" s="104"/>
      <c r="CYX40" s="104"/>
      <c r="CYY40" s="104"/>
      <c r="CYZ40" s="104"/>
      <c r="CZA40" s="104"/>
      <c r="CZB40" s="104"/>
      <c r="CZC40" s="104"/>
      <c r="CZD40" s="104"/>
      <c r="CZE40" s="104"/>
      <c r="CZF40" s="104"/>
      <c r="CZG40" s="104"/>
      <c r="CZH40" s="104"/>
      <c r="CZI40" s="104"/>
      <c r="CZJ40" s="104"/>
      <c r="CZK40" s="104"/>
      <c r="CZL40" s="104"/>
      <c r="CZM40" s="104"/>
      <c r="CZN40" s="104"/>
      <c r="CZO40" s="104"/>
      <c r="CZP40" s="104"/>
      <c r="CZQ40" s="104"/>
      <c r="CZR40" s="104"/>
      <c r="CZS40" s="104"/>
      <c r="CZT40" s="104"/>
      <c r="CZU40" s="104"/>
      <c r="CZV40" s="104"/>
      <c r="CZW40" s="104"/>
      <c r="CZX40" s="104"/>
      <c r="CZY40" s="104"/>
      <c r="CZZ40" s="104"/>
      <c r="DAA40" s="104"/>
      <c r="DAB40" s="104"/>
      <c r="DAC40" s="104"/>
      <c r="DAD40" s="104"/>
      <c r="DAE40" s="104"/>
      <c r="DAF40" s="104"/>
      <c r="DAG40" s="104"/>
      <c r="DAH40" s="104"/>
      <c r="DAI40" s="104"/>
      <c r="DAJ40" s="104"/>
      <c r="DAK40" s="104"/>
      <c r="DAL40" s="104"/>
      <c r="DAM40" s="104"/>
      <c r="DAN40" s="104"/>
      <c r="DAO40" s="104"/>
      <c r="DAP40" s="104"/>
      <c r="DAQ40" s="104"/>
      <c r="DAR40" s="104"/>
      <c r="DAS40" s="104"/>
      <c r="DAT40" s="104"/>
      <c r="DAU40" s="104"/>
      <c r="DAV40" s="104"/>
      <c r="DAW40" s="104"/>
      <c r="DAX40" s="104"/>
      <c r="DAY40" s="104"/>
      <c r="DAZ40" s="104"/>
      <c r="DBA40" s="104"/>
      <c r="DBB40" s="104"/>
      <c r="DBC40" s="104"/>
      <c r="DBD40" s="104"/>
      <c r="DBE40" s="104"/>
      <c r="DBF40" s="104"/>
      <c r="DBG40" s="104"/>
      <c r="DBH40" s="104"/>
      <c r="DBI40" s="104"/>
      <c r="DBJ40" s="104"/>
      <c r="DBK40" s="104"/>
      <c r="DBL40" s="104"/>
      <c r="DBM40" s="104"/>
      <c r="DBN40" s="104"/>
      <c r="DBO40" s="104"/>
      <c r="DBP40" s="104"/>
      <c r="DBQ40" s="104"/>
      <c r="DBR40" s="104"/>
      <c r="DBS40" s="104"/>
      <c r="DBT40" s="104"/>
      <c r="DBU40" s="104"/>
      <c r="DBV40" s="104"/>
      <c r="DBW40" s="104"/>
      <c r="DBX40" s="104"/>
      <c r="DBY40" s="104"/>
      <c r="DBZ40" s="104"/>
      <c r="DCA40" s="104"/>
      <c r="DCB40" s="104"/>
      <c r="DCC40" s="104"/>
      <c r="DCD40" s="104"/>
      <c r="DCE40" s="104"/>
      <c r="DCF40" s="104"/>
      <c r="DCG40" s="104"/>
      <c r="DCH40" s="104"/>
      <c r="DCI40" s="104"/>
      <c r="DCJ40" s="104"/>
      <c r="DCK40" s="104"/>
      <c r="DCL40" s="104"/>
      <c r="DCM40" s="104"/>
      <c r="DCN40" s="104"/>
      <c r="DCO40" s="104"/>
      <c r="DCP40" s="104"/>
      <c r="DCQ40" s="104"/>
      <c r="DCR40" s="104"/>
      <c r="DCS40" s="104"/>
      <c r="DCT40" s="104"/>
      <c r="DCU40" s="104"/>
      <c r="DCV40" s="104"/>
      <c r="DCW40" s="104"/>
      <c r="DCX40" s="104"/>
      <c r="DCY40" s="104"/>
      <c r="DCZ40" s="104"/>
      <c r="DDA40" s="104"/>
      <c r="DDB40" s="104"/>
      <c r="DDC40" s="104"/>
      <c r="DDD40" s="104"/>
      <c r="DDE40" s="104"/>
      <c r="DDF40" s="104"/>
      <c r="DDG40" s="104"/>
      <c r="DDH40" s="104"/>
      <c r="DDI40" s="104"/>
      <c r="DDJ40" s="104"/>
      <c r="DDK40" s="104"/>
      <c r="DDL40" s="104"/>
      <c r="DDM40" s="104"/>
      <c r="DDN40" s="104"/>
      <c r="DDO40" s="104"/>
      <c r="DDP40" s="104"/>
      <c r="DDQ40" s="104"/>
      <c r="DDR40" s="104"/>
      <c r="DDS40" s="104"/>
      <c r="DDT40" s="104"/>
      <c r="DDU40" s="104"/>
      <c r="DDV40" s="104"/>
      <c r="DDW40" s="104"/>
      <c r="DDX40" s="104"/>
      <c r="DDY40" s="104"/>
      <c r="DDZ40" s="104"/>
      <c r="DEA40" s="104"/>
      <c r="DEB40" s="104"/>
      <c r="DEC40" s="104"/>
      <c r="DED40" s="104"/>
      <c r="DEE40" s="104"/>
      <c r="DEF40" s="104"/>
      <c r="DEG40" s="104"/>
      <c r="DEH40" s="104"/>
      <c r="DEI40" s="104"/>
      <c r="DEJ40" s="104"/>
      <c r="DEK40" s="104"/>
      <c r="DEL40" s="104"/>
      <c r="DEM40" s="104"/>
      <c r="DEN40" s="104"/>
      <c r="DEO40" s="104"/>
      <c r="DEP40" s="104"/>
      <c r="DEQ40" s="104"/>
      <c r="DER40" s="104"/>
      <c r="DES40" s="104"/>
      <c r="DET40" s="104"/>
      <c r="DEU40" s="104"/>
      <c r="DEV40" s="104"/>
      <c r="DEW40" s="104"/>
      <c r="DEX40" s="104"/>
      <c r="DEY40" s="104"/>
      <c r="DEZ40" s="104"/>
      <c r="DFA40" s="104"/>
      <c r="DFB40" s="104"/>
    </row>
    <row r="41" spans="1:2862" s="172" customFormat="1" ht="263.55" customHeight="1">
      <c r="A41" s="469"/>
      <c r="B41" s="451"/>
      <c r="C41" s="435"/>
      <c r="D41" s="468"/>
      <c r="E41" s="468"/>
      <c r="F41" s="549"/>
      <c r="G41" s="257" t="s">
        <v>353</v>
      </c>
      <c r="H41" s="452"/>
      <c r="I41" s="467"/>
      <c r="J41" s="467"/>
      <c r="K41" s="464"/>
      <c r="L41" s="451"/>
      <c r="M41" s="263" t="s">
        <v>64</v>
      </c>
      <c r="N41" s="257" t="s">
        <v>354</v>
      </c>
      <c r="O41" s="257" t="s">
        <v>172</v>
      </c>
      <c r="P41" s="257" t="s">
        <v>338</v>
      </c>
      <c r="Q41" s="259">
        <v>70</v>
      </c>
      <c r="R41" s="267"/>
      <c r="S41" s="260"/>
      <c r="T41" s="471"/>
      <c r="U41" s="532"/>
      <c r="V41" s="464"/>
      <c r="W41" s="536"/>
      <c r="X41" s="248" t="s">
        <v>355</v>
      </c>
      <c r="Y41" s="309" t="s">
        <v>356</v>
      </c>
      <c r="Z41" s="379" t="s">
        <v>1026</v>
      </c>
      <c r="AA41" s="320" t="s">
        <v>205</v>
      </c>
      <c r="AB41" s="321" t="s">
        <v>205</v>
      </c>
      <c r="AC41" s="322" t="s">
        <v>205</v>
      </c>
      <c r="AD41" s="279" t="s">
        <v>205</v>
      </c>
      <c r="AE41" s="323" t="s">
        <v>205</v>
      </c>
      <c r="AF41" s="324" t="s">
        <v>205</v>
      </c>
      <c r="AG41" s="279" t="s">
        <v>205</v>
      </c>
      <c r="AH41" s="325" t="str">
        <f t="shared" si="0"/>
        <v>Gestión contractual</v>
      </c>
      <c r="AI41" s="326" t="str">
        <f t="shared" si="1"/>
        <v>14G</v>
      </c>
      <c r="AJ41" s="104"/>
      <c r="AK41" s="327" t="s">
        <v>205</v>
      </c>
      <c r="AL41" s="328" t="s">
        <v>205</v>
      </c>
      <c r="AM41" s="384" t="s">
        <v>205</v>
      </c>
      <c r="AN41" s="111"/>
      <c r="AO41" s="102"/>
      <c r="AP41" s="105"/>
      <c r="AQ41" s="105"/>
      <c r="AR41" s="106"/>
      <c r="AS41" s="76"/>
      <c r="AT41" s="76"/>
      <c r="AU41" s="140"/>
      <c r="AV41" s="106"/>
      <c r="AW41" s="108"/>
      <c r="AX41" s="105"/>
      <c r="AY41" s="105"/>
      <c r="AZ41" s="105"/>
      <c r="BA41" s="106"/>
      <c r="BB41" s="106"/>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c r="IV41" s="104"/>
      <c r="IW41" s="104"/>
      <c r="IX41" s="104"/>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4"/>
      <c r="NJ41" s="104"/>
      <c r="NK41" s="104"/>
      <c r="NL41" s="104"/>
      <c r="NM41" s="104"/>
      <c r="NN41" s="104"/>
      <c r="NO41" s="104"/>
      <c r="NP41" s="104"/>
      <c r="NQ41" s="104"/>
      <c r="NR41" s="104"/>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4"/>
      <c r="SD41" s="104"/>
      <c r="SE41" s="104"/>
      <c r="SF41" s="104"/>
      <c r="SG41" s="104"/>
      <c r="SH41" s="104"/>
      <c r="SI41" s="104"/>
      <c r="SJ41" s="104"/>
      <c r="SK41" s="104"/>
      <c r="SL41" s="104"/>
      <c r="SM41" s="104"/>
      <c r="SN41" s="104"/>
      <c r="SO41" s="104"/>
      <c r="SP41" s="104"/>
      <c r="SQ41" s="104"/>
      <c r="SR41" s="104"/>
      <c r="SS41" s="104"/>
      <c r="ST41" s="104"/>
      <c r="SU41" s="104"/>
      <c r="SV41" s="104"/>
      <c r="SW41" s="104"/>
      <c r="SX41" s="104"/>
      <c r="SY41" s="104"/>
      <c r="SZ41" s="104"/>
      <c r="TA41" s="104"/>
      <c r="TB41" s="104"/>
      <c r="TC41" s="104"/>
      <c r="TD41" s="104"/>
      <c r="TE41" s="104"/>
      <c r="TF41" s="104"/>
      <c r="TG41" s="104"/>
      <c r="TH41" s="104"/>
      <c r="TI41" s="104"/>
      <c r="TJ41" s="104"/>
      <c r="TK41" s="104"/>
      <c r="TL41" s="104"/>
      <c r="TM41" s="104"/>
      <c r="TN41" s="104"/>
      <c r="TO41" s="104"/>
      <c r="TP41" s="104"/>
      <c r="TQ41" s="104"/>
      <c r="TR41" s="104"/>
      <c r="TS41" s="104"/>
      <c r="TT41" s="104"/>
      <c r="TU41" s="104"/>
      <c r="TV41" s="104"/>
      <c r="TW41" s="104"/>
      <c r="TX41" s="104"/>
      <c r="TY41" s="104"/>
      <c r="TZ41" s="104"/>
      <c r="UA41" s="104"/>
      <c r="UB41" s="104"/>
      <c r="UC41" s="104"/>
      <c r="UD41" s="104"/>
      <c r="UE41" s="104"/>
      <c r="UF41" s="104"/>
      <c r="UG41" s="104"/>
      <c r="UH41" s="104"/>
      <c r="UI41" s="104"/>
      <c r="UJ41" s="104"/>
      <c r="UK41" s="104"/>
      <c r="UL41" s="104"/>
      <c r="UM41" s="104"/>
      <c r="UN41" s="104"/>
      <c r="UO41" s="104"/>
      <c r="UP41" s="104"/>
      <c r="UQ41" s="104"/>
      <c r="UR41" s="104"/>
      <c r="US41" s="104"/>
      <c r="UT41" s="104"/>
      <c r="UU41" s="104"/>
      <c r="UV41" s="104"/>
      <c r="UW41" s="104"/>
      <c r="UX41" s="104"/>
      <c r="UY41" s="104"/>
      <c r="UZ41" s="104"/>
      <c r="VA41" s="104"/>
      <c r="VB41" s="104"/>
      <c r="VC41" s="104"/>
      <c r="VD41" s="104"/>
      <c r="VE41" s="104"/>
      <c r="VF41" s="104"/>
      <c r="VG41" s="104"/>
      <c r="VH41" s="104"/>
      <c r="VI41" s="104"/>
      <c r="VJ41" s="104"/>
      <c r="VK41" s="104"/>
      <c r="VL41" s="104"/>
      <c r="VM41" s="104"/>
      <c r="VN41" s="104"/>
      <c r="VO41" s="104"/>
      <c r="VP41" s="104"/>
      <c r="VQ41" s="104"/>
      <c r="VR41" s="104"/>
      <c r="VS41" s="104"/>
      <c r="VT41" s="104"/>
      <c r="VU41" s="104"/>
      <c r="VV41" s="104"/>
      <c r="VW41" s="104"/>
      <c r="VX41" s="104"/>
      <c r="VY41" s="104"/>
      <c r="VZ41" s="104"/>
      <c r="WA41" s="104"/>
      <c r="WB41" s="104"/>
      <c r="WC41" s="104"/>
      <c r="WD41" s="104"/>
      <c r="WE41" s="104"/>
      <c r="WF41" s="104"/>
      <c r="WG41" s="104"/>
      <c r="WH41" s="104"/>
      <c r="WI41" s="104"/>
      <c r="WJ41" s="104"/>
      <c r="WK41" s="104"/>
      <c r="WL41" s="104"/>
      <c r="WM41" s="104"/>
      <c r="WN41" s="104"/>
      <c r="WO41" s="104"/>
      <c r="WP41" s="104"/>
      <c r="WQ41" s="104"/>
      <c r="WR41" s="104"/>
      <c r="WS41" s="104"/>
      <c r="WT41" s="104"/>
      <c r="WU41" s="104"/>
      <c r="WV41" s="104"/>
      <c r="WW41" s="104"/>
      <c r="WX41" s="104"/>
      <c r="WY41" s="104"/>
      <c r="WZ41" s="104"/>
      <c r="XA41" s="104"/>
      <c r="XB41" s="104"/>
      <c r="XC41" s="104"/>
      <c r="XD41" s="104"/>
      <c r="XE41" s="104"/>
      <c r="XF41" s="104"/>
      <c r="XG41" s="104"/>
      <c r="XH41" s="104"/>
      <c r="XI41" s="104"/>
      <c r="XJ41" s="104"/>
      <c r="XK41" s="104"/>
      <c r="XL41" s="104"/>
      <c r="XM41" s="104"/>
      <c r="XN41" s="104"/>
      <c r="XO41" s="104"/>
      <c r="XP41" s="104"/>
      <c r="XQ41" s="104"/>
      <c r="XR41" s="104"/>
      <c r="XS41" s="104"/>
      <c r="XT41" s="104"/>
      <c r="XU41" s="104"/>
      <c r="XV41" s="104"/>
      <c r="XW41" s="104"/>
      <c r="XX41" s="104"/>
      <c r="XY41" s="104"/>
      <c r="XZ41" s="104"/>
      <c r="YA41" s="104"/>
      <c r="YB41" s="104"/>
      <c r="YC41" s="104"/>
      <c r="YD41" s="104"/>
      <c r="YE41" s="104"/>
      <c r="YF41" s="104"/>
      <c r="YG41" s="104"/>
      <c r="YH41" s="104"/>
      <c r="YI41" s="104"/>
      <c r="YJ41" s="104"/>
      <c r="YK41" s="104"/>
      <c r="YL41" s="104"/>
      <c r="YM41" s="104"/>
      <c r="YN41" s="104"/>
      <c r="YO41" s="104"/>
      <c r="YP41" s="104"/>
      <c r="YQ41" s="104"/>
      <c r="YR41" s="104"/>
      <c r="YS41" s="104"/>
      <c r="YT41" s="104"/>
      <c r="YU41" s="104"/>
      <c r="YV41" s="104"/>
      <c r="YW41" s="104"/>
      <c r="YX41" s="104"/>
      <c r="YY41" s="104"/>
      <c r="YZ41" s="104"/>
      <c r="ZA41" s="104"/>
      <c r="ZB41" s="104"/>
      <c r="ZC41" s="104"/>
      <c r="ZD41" s="104"/>
      <c r="ZE41" s="104"/>
      <c r="ZF41" s="104"/>
      <c r="ZG41" s="104"/>
      <c r="ZH41" s="104"/>
      <c r="ZI41" s="104"/>
      <c r="ZJ41" s="104"/>
      <c r="ZK41" s="104"/>
      <c r="ZL41" s="104"/>
      <c r="ZM41" s="104"/>
      <c r="ZN41" s="104"/>
      <c r="ZO41" s="104"/>
      <c r="ZP41" s="104"/>
      <c r="ZQ41" s="104"/>
      <c r="ZR41" s="104"/>
      <c r="ZS41" s="104"/>
      <c r="ZT41" s="104"/>
      <c r="ZU41" s="104"/>
      <c r="ZV41" s="104"/>
      <c r="ZW41" s="104"/>
      <c r="ZX41" s="104"/>
      <c r="ZY41" s="104"/>
      <c r="ZZ41" s="104"/>
      <c r="AAA41" s="104"/>
      <c r="AAB41" s="104"/>
      <c r="AAC41" s="104"/>
      <c r="AAD41" s="104"/>
      <c r="AAE41" s="104"/>
      <c r="AAF41" s="104"/>
      <c r="AAG41" s="104"/>
      <c r="AAH41" s="104"/>
      <c r="AAI41" s="104"/>
      <c r="AAJ41" s="104"/>
      <c r="AAK41" s="104"/>
      <c r="AAL41" s="104"/>
      <c r="AAM41" s="104"/>
      <c r="AAN41" s="104"/>
      <c r="AAO41" s="104"/>
      <c r="AAP41" s="104"/>
      <c r="AAQ41" s="104"/>
      <c r="AAR41" s="104"/>
      <c r="AAS41" s="104"/>
      <c r="AAT41" s="104"/>
      <c r="AAU41" s="104"/>
      <c r="AAV41" s="104"/>
      <c r="AAW41" s="104"/>
      <c r="AAX41" s="104"/>
      <c r="AAY41" s="104"/>
      <c r="AAZ41" s="104"/>
      <c r="ABA41" s="104"/>
      <c r="ABB41" s="104"/>
      <c r="ABC41" s="104"/>
      <c r="ABD41" s="104"/>
      <c r="ABE41" s="104"/>
      <c r="ABF41" s="104"/>
      <c r="ABG41" s="104"/>
      <c r="ABH41" s="104"/>
      <c r="ABI41" s="104"/>
      <c r="ABJ41" s="104"/>
      <c r="ABK41" s="104"/>
      <c r="ABL41" s="104"/>
      <c r="ABM41" s="104"/>
      <c r="ABN41" s="104"/>
      <c r="ABO41" s="104"/>
      <c r="ABP41" s="104"/>
      <c r="ABQ41" s="104"/>
      <c r="ABR41" s="104"/>
      <c r="ABS41" s="104"/>
      <c r="ABT41" s="104"/>
      <c r="ABU41" s="104"/>
      <c r="ABV41" s="104"/>
      <c r="ABW41" s="104"/>
      <c r="ABX41" s="104"/>
      <c r="ABY41" s="104"/>
      <c r="ABZ41" s="104"/>
      <c r="ACA41" s="104"/>
      <c r="ACB41" s="104"/>
      <c r="ACC41" s="104"/>
      <c r="ACD41" s="104"/>
      <c r="ACE41" s="104"/>
      <c r="ACF41" s="104"/>
      <c r="ACG41" s="104"/>
      <c r="ACH41" s="104"/>
      <c r="ACI41" s="104"/>
      <c r="ACJ41" s="104"/>
      <c r="ACK41" s="104"/>
      <c r="ACL41" s="104"/>
      <c r="ACM41" s="104"/>
      <c r="ACN41" s="104"/>
      <c r="ACO41" s="104"/>
      <c r="ACP41" s="104"/>
      <c r="ACQ41" s="104"/>
      <c r="ACR41" s="104"/>
      <c r="ACS41" s="104"/>
      <c r="ACT41" s="104"/>
      <c r="ACU41" s="104"/>
      <c r="ACV41" s="104"/>
      <c r="ACW41" s="104"/>
      <c r="ACX41" s="104"/>
      <c r="ACY41" s="104"/>
      <c r="ACZ41" s="104"/>
      <c r="ADA41" s="104"/>
      <c r="ADB41" s="104"/>
      <c r="ADC41" s="104"/>
      <c r="ADD41" s="104"/>
      <c r="ADE41" s="104"/>
      <c r="ADF41" s="104"/>
      <c r="ADG41" s="104"/>
      <c r="ADH41" s="104"/>
      <c r="ADI41" s="104"/>
      <c r="ADJ41" s="104"/>
      <c r="ADK41" s="104"/>
      <c r="ADL41" s="104"/>
      <c r="ADM41" s="104"/>
      <c r="ADN41" s="104"/>
      <c r="ADO41" s="104"/>
      <c r="ADP41" s="104"/>
      <c r="ADQ41" s="104"/>
      <c r="ADR41" s="104"/>
      <c r="ADS41" s="104"/>
      <c r="ADT41" s="104"/>
      <c r="ADU41" s="104"/>
      <c r="ADV41" s="104"/>
      <c r="ADW41" s="104"/>
      <c r="ADX41" s="104"/>
      <c r="ADY41" s="104"/>
      <c r="ADZ41" s="104"/>
      <c r="AEA41" s="104"/>
      <c r="AEB41" s="104"/>
      <c r="AEC41" s="104"/>
      <c r="AED41" s="104"/>
      <c r="AEE41" s="104"/>
      <c r="AEF41" s="104"/>
      <c r="AEG41" s="104"/>
      <c r="AEH41" s="104"/>
      <c r="AEI41" s="104"/>
      <c r="AEJ41" s="104"/>
      <c r="AEK41" s="104"/>
      <c r="AEL41" s="104"/>
      <c r="AEM41" s="104"/>
      <c r="AEN41" s="104"/>
      <c r="AEO41" s="104"/>
      <c r="AEP41" s="104"/>
      <c r="AEQ41" s="104"/>
      <c r="AER41" s="104"/>
      <c r="AES41" s="104"/>
      <c r="AET41" s="104"/>
      <c r="AEU41" s="104"/>
      <c r="AEV41" s="104"/>
      <c r="AEW41" s="104"/>
      <c r="AEX41" s="104"/>
      <c r="AEY41" s="104"/>
      <c r="AEZ41" s="104"/>
      <c r="AFA41" s="104"/>
      <c r="AFB41" s="104"/>
      <c r="AFC41" s="104"/>
      <c r="AFD41" s="104"/>
      <c r="AFE41" s="104"/>
      <c r="AFF41" s="104"/>
      <c r="AFG41" s="104"/>
      <c r="AFH41" s="104"/>
      <c r="AFI41" s="104"/>
      <c r="AFJ41" s="104"/>
      <c r="AFK41" s="104"/>
      <c r="AFL41" s="104"/>
      <c r="AFM41" s="104"/>
      <c r="AFN41" s="104"/>
      <c r="AFO41" s="104"/>
      <c r="AFP41" s="104"/>
      <c r="AFQ41" s="104"/>
      <c r="AFR41" s="104"/>
      <c r="AFS41" s="104"/>
      <c r="AFT41" s="104"/>
      <c r="AFU41" s="104"/>
      <c r="AFV41" s="104"/>
      <c r="AFW41" s="104"/>
      <c r="AFX41" s="104"/>
      <c r="AFY41" s="104"/>
      <c r="AFZ41" s="104"/>
      <c r="AGA41" s="104"/>
      <c r="AGB41" s="104"/>
      <c r="AGC41" s="104"/>
      <c r="AGD41" s="104"/>
      <c r="AGE41" s="104"/>
      <c r="AGF41" s="104"/>
      <c r="AGG41" s="104"/>
      <c r="AGH41" s="104"/>
      <c r="AGI41" s="104"/>
      <c r="AGJ41" s="104"/>
      <c r="AGK41" s="104"/>
      <c r="AGL41" s="104"/>
      <c r="AGM41" s="104"/>
      <c r="AGN41" s="104"/>
      <c r="AGO41" s="104"/>
      <c r="AGP41" s="104"/>
      <c r="AGQ41" s="104"/>
      <c r="AGR41" s="104"/>
      <c r="AGS41" s="104"/>
      <c r="AGT41" s="104"/>
      <c r="AGU41" s="104"/>
      <c r="AGV41" s="104"/>
      <c r="AGW41" s="104"/>
      <c r="AGX41" s="104"/>
      <c r="AGY41" s="104"/>
      <c r="AGZ41" s="104"/>
      <c r="AHA41" s="104"/>
      <c r="AHB41" s="104"/>
      <c r="AHC41" s="104"/>
      <c r="AHD41" s="104"/>
      <c r="AHE41" s="104"/>
      <c r="AHF41" s="104"/>
      <c r="AHG41" s="104"/>
      <c r="AHH41" s="104"/>
      <c r="AHI41" s="104"/>
      <c r="AHJ41" s="104"/>
      <c r="AHK41" s="104"/>
      <c r="AHL41" s="104"/>
      <c r="AHM41" s="104"/>
      <c r="AHN41" s="104"/>
      <c r="AHO41" s="104"/>
      <c r="AHP41" s="104"/>
      <c r="AHQ41" s="104"/>
      <c r="AHR41" s="104"/>
      <c r="AHS41" s="104"/>
      <c r="AHT41" s="104"/>
      <c r="AHU41" s="104"/>
      <c r="AHV41" s="104"/>
      <c r="AHW41" s="104"/>
      <c r="AHX41" s="104"/>
      <c r="AHY41" s="104"/>
      <c r="AHZ41" s="104"/>
      <c r="AIA41" s="104"/>
      <c r="AIB41" s="104"/>
      <c r="AIC41" s="104"/>
      <c r="AID41" s="104"/>
      <c r="AIE41" s="104"/>
      <c r="AIF41" s="104"/>
      <c r="AIG41" s="104"/>
      <c r="AIH41" s="104"/>
      <c r="AII41" s="104"/>
      <c r="AIJ41" s="104"/>
      <c r="AIK41" s="104"/>
      <c r="AIL41" s="104"/>
      <c r="AIM41" s="104"/>
      <c r="AIN41" s="104"/>
      <c r="AIO41" s="104"/>
      <c r="AIP41" s="104"/>
      <c r="AIQ41" s="104"/>
      <c r="AIR41" s="104"/>
      <c r="AIS41" s="104"/>
      <c r="AIT41" s="104"/>
      <c r="AIU41" s="104"/>
      <c r="AIV41" s="104"/>
      <c r="AIW41" s="104"/>
      <c r="AIX41" s="104"/>
      <c r="AIY41" s="104"/>
      <c r="AIZ41" s="104"/>
      <c r="AJA41" s="104"/>
      <c r="AJB41" s="104"/>
      <c r="AJC41" s="104"/>
      <c r="AJD41" s="104"/>
      <c r="AJE41" s="104"/>
      <c r="AJF41" s="104"/>
      <c r="AJG41" s="104"/>
      <c r="AJH41" s="104"/>
      <c r="AJI41" s="104"/>
      <c r="AJJ41" s="104"/>
      <c r="AJK41" s="104"/>
      <c r="AJL41" s="104"/>
      <c r="AJM41" s="104"/>
      <c r="AJN41" s="104"/>
      <c r="AJO41" s="104"/>
      <c r="AJP41" s="104"/>
      <c r="AJQ41" s="104"/>
      <c r="AJR41" s="104"/>
      <c r="AJS41" s="104"/>
      <c r="AJT41" s="104"/>
      <c r="AJU41" s="104"/>
      <c r="AJV41" s="104"/>
      <c r="AJW41" s="104"/>
      <c r="AJX41" s="104"/>
      <c r="AJY41" s="104"/>
      <c r="AJZ41" s="104"/>
      <c r="AKA41" s="104"/>
      <c r="AKB41" s="104"/>
      <c r="AKC41" s="104"/>
      <c r="AKD41" s="104"/>
      <c r="AKE41" s="104"/>
      <c r="AKF41" s="104"/>
      <c r="AKG41" s="104"/>
      <c r="AKH41" s="104"/>
      <c r="AKI41" s="104"/>
      <c r="AKJ41" s="104"/>
      <c r="AKK41" s="104"/>
      <c r="AKL41" s="104"/>
      <c r="AKM41" s="104"/>
      <c r="AKN41" s="104"/>
      <c r="AKO41" s="104"/>
      <c r="AKP41" s="104"/>
      <c r="AKQ41" s="104"/>
      <c r="AKR41" s="104"/>
      <c r="AKS41" s="104"/>
      <c r="AKT41" s="104"/>
      <c r="AKU41" s="104"/>
      <c r="AKV41" s="104"/>
      <c r="AKW41" s="104"/>
      <c r="AKX41" s="104"/>
      <c r="AKY41" s="104"/>
      <c r="AKZ41" s="104"/>
      <c r="ALA41" s="104"/>
      <c r="ALB41" s="104"/>
      <c r="ALC41" s="104"/>
      <c r="ALD41" s="104"/>
      <c r="ALE41" s="104"/>
      <c r="ALF41" s="104"/>
      <c r="ALG41" s="104"/>
      <c r="ALH41" s="104"/>
      <c r="ALI41" s="104"/>
      <c r="ALJ41" s="104"/>
      <c r="ALK41" s="104"/>
      <c r="ALL41" s="104"/>
      <c r="ALM41" s="104"/>
      <c r="ALN41" s="104"/>
      <c r="ALO41" s="104"/>
      <c r="ALP41" s="104"/>
      <c r="ALQ41" s="104"/>
      <c r="ALR41" s="104"/>
      <c r="ALS41" s="104"/>
      <c r="ALT41" s="104"/>
      <c r="ALU41" s="104"/>
      <c r="ALV41" s="104"/>
      <c r="ALW41" s="104"/>
      <c r="ALX41" s="104"/>
      <c r="ALY41" s="104"/>
      <c r="ALZ41" s="104"/>
      <c r="AMA41" s="104"/>
      <c r="AMB41" s="104"/>
      <c r="AMC41" s="104"/>
      <c r="AMD41" s="104"/>
      <c r="AME41" s="104"/>
      <c r="AMF41" s="104"/>
      <c r="AMG41" s="104"/>
      <c r="AMH41" s="104"/>
      <c r="AMI41" s="104"/>
      <c r="AMJ41" s="104"/>
      <c r="AMK41" s="104"/>
      <c r="AML41" s="104"/>
      <c r="AMM41" s="104"/>
      <c r="AMN41" s="104"/>
      <c r="AMO41" s="104"/>
      <c r="AMP41" s="104"/>
      <c r="AMQ41" s="104"/>
      <c r="AMR41" s="104"/>
      <c r="AMS41" s="104"/>
      <c r="AMT41" s="104"/>
      <c r="AMU41" s="104"/>
      <c r="AMV41" s="104"/>
      <c r="AMW41" s="104"/>
      <c r="AMX41" s="104"/>
      <c r="AMY41" s="104"/>
      <c r="AMZ41" s="104"/>
      <c r="ANA41" s="104"/>
      <c r="ANB41" s="104"/>
      <c r="ANC41" s="104"/>
      <c r="AND41" s="104"/>
      <c r="ANE41" s="104"/>
      <c r="ANF41" s="104"/>
      <c r="ANG41" s="104"/>
      <c r="ANH41" s="104"/>
      <c r="ANI41" s="104"/>
      <c r="ANJ41" s="104"/>
      <c r="ANK41" s="104"/>
      <c r="ANL41" s="104"/>
      <c r="ANM41" s="104"/>
      <c r="ANN41" s="104"/>
      <c r="ANO41" s="104"/>
      <c r="ANP41" s="104"/>
      <c r="ANQ41" s="104"/>
      <c r="ANR41" s="104"/>
      <c r="ANS41" s="104"/>
      <c r="ANT41" s="104"/>
      <c r="ANU41" s="104"/>
      <c r="ANV41" s="104"/>
      <c r="ANW41" s="104"/>
      <c r="ANX41" s="104"/>
      <c r="ANY41" s="104"/>
      <c r="ANZ41" s="104"/>
      <c r="AOA41" s="104"/>
      <c r="AOB41" s="104"/>
      <c r="AOC41" s="104"/>
      <c r="AOD41" s="104"/>
      <c r="AOE41" s="104"/>
      <c r="AOF41" s="104"/>
      <c r="AOG41" s="104"/>
      <c r="AOH41" s="104"/>
      <c r="AOI41" s="104"/>
      <c r="AOJ41" s="104"/>
      <c r="AOK41" s="104"/>
      <c r="AOL41" s="104"/>
      <c r="AOM41" s="104"/>
      <c r="AON41" s="104"/>
      <c r="AOO41" s="104"/>
      <c r="AOP41" s="104"/>
      <c r="AOQ41" s="104"/>
      <c r="AOR41" s="104"/>
      <c r="AOS41" s="104"/>
      <c r="AOT41" s="104"/>
      <c r="AOU41" s="104"/>
      <c r="AOV41" s="104"/>
      <c r="AOW41" s="104"/>
      <c r="AOX41" s="104"/>
      <c r="AOY41" s="104"/>
      <c r="AOZ41" s="104"/>
      <c r="APA41" s="104"/>
      <c r="APB41" s="104"/>
      <c r="APC41" s="104"/>
      <c r="APD41" s="104"/>
      <c r="APE41" s="104"/>
      <c r="APF41" s="104"/>
      <c r="APG41" s="104"/>
      <c r="APH41" s="104"/>
      <c r="API41" s="104"/>
      <c r="APJ41" s="104"/>
      <c r="APK41" s="104"/>
      <c r="APL41" s="104"/>
      <c r="APM41" s="104"/>
      <c r="APN41" s="104"/>
      <c r="APO41" s="104"/>
      <c r="APP41" s="104"/>
      <c r="APQ41" s="104"/>
      <c r="APR41" s="104"/>
      <c r="APS41" s="104"/>
      <c r="APT41" s="104"/>
      <c r="APU41" s="104"/>
      <c r="APV41" s="104"/>
      <c r="APW41" s="104"/>
      <c r="APX41" s="104"/>
      <c r="APY41" s="104"/>
      <c r="APZ41" s="104"/>
      <c r="AQA41" s="104"/>
      <c r="AQB41" s="104"/>
      <c r="AQC41" s="104"/>
      <c r="AQD41" s="104"/>
      <c r="AQE41" s="104"/>
      <c r="AQF41" s="104"/>
      <c r="AQG41" s="104"/>
      <c r="AQH41" s="104"/>
      <c r="AQI41" s="104"/>
      <c r="AQJ41" s="104"/>
      <c r="AQK41" s="104"/>
      <c r="AQL41" s="104"/>
      <c r="AQM41" s="104"/>
      <c r="AQN41" s="104"/>
      <c r="AQO41" s="104"/>
      <c r="AQP41" s="104"/>
      <c r="AQQ41" s="104"/>
      <c r="AQR41" s="104"/>
      <c r="AQS41" s="104"/>
      <c r="AQT41" s="104"/>
      <c r="AQU41" s="104"/>
      <c r="AQV41" s="104"/>
      <c r="AQW41" s="104"/>
      <c r="AQX41" s="104"/>
      <c r="AQY41" s="104"/>
      <c r="AQZ41" s="104"/>
      <c r="ARA41" s="104"/>
      <c r="ARB41" s="104"/>
      <c r="ARC41" s="104"/>
      <c r="ARD41" s="104"/>
      <c r="ARE41" s="104"/>
      <c r="ARF41" s="104"/>
      <c r="ARG41" s="104"/>
      <c r="ARH41" s="104"/>
      <c r="ARI41" s="104"/>
      <c r="ARJ41" s="104"/>
      <c r="ARK41" s="104"/>
      <c r="ARL41" s="104"/>
      <c r="ARM41" s="104"/>
      <c r="ARN41" s="104"/>
      <c r="ARO41" s="104"/>
      <c r="ARP41" s="104"/>
      <c r="ARQ41" s="104"/>
      <c r="ARR41" s="104"/>
      <c r="ARS41" s="104"/>
      <c r="ART41" s="104"/>
      <c r="ARU41" s="104"/>
      <c r="ARV41" s="104"/>
      <c r="ARW41" s="104"/>
      <c r="ARX41" s="104"/>
      <c r="ARY41" s="104"/>
      <c r="ARZ41" s="104"/>
      <c r="ASA41" s="104"/>
      <c r="ASB41" s="104"/>
      <c r="ASC41" s="104"/>
      <c r="ASD41" s="104"/>
      <c r="ASE41" s="104"/>
      <c r="ASF41" s="104"/>
      <c r="ASG41" s="104"/>
      <c r="ASH41" s="104"/>
      <c r="ASI41" s="104"/>
      <c r="ASJ41" s="104"/>
      <c r="ASK41" s="104"/>
      <c r="ASL41" s="104"/>
      <c r="ASM41" s="104"/>
      <c r="ASN41" s="104"/>
      <c r="ASO41" s="104"/>
      <c r="ASP41" s="104"/>
      <c r="ASQ41" s="104"/>
      <c r="ASR41" s="104"/>
      <c r="ASS41" s="104"/>
      <c r="AST41" s="104"/>
      <c r="ASU41" s="104"/>
      <c r="ASV41" s="104"/>
      <c r="ASW41" s="104"/>
      <c r="ASX41" s="104"/>
      <c r="ASY41" s="104"/>
      <c r="ASZ41" s="104"/>
      <c r="ATA41" s="104"/>
      <c r="ATB41" s="104"/>
      <c r="ATC41" s="104"/>
      <c r="ATD41" s="104"/>
      <c r="ATE41" s="104"/>
      <c r="ATF41" s="104"/>
      <c r="ATG41" s="104"/>
      <c r="ATH41" s="104"/>
      <c r="ATI41" s="104"/>
      <c r="ATJ41" s="104"/>
      <c r="ATK41" s="104"/>
      <c r="ATL41" s="104"/>
      <c r="ATM41" s="104"/>
      <c r="ATN41" s="104"/>
      <c r="ATO41" s="104"/>
      <c r="ATP41" s="104"/>
      <c r="ATQ41" s="104"/>
      <c r="ATR41" s="104"/>
      <c r="ATS41" s="104"/>
      <c r="ATT41" s="104"/>
      <c r="ATU41" s="104"/>
      <c r="ATV41" s="104"/>
      <c r="ATW41" s="104"/>
      <c r="ATX41" s="104"/>
      <c r="ATY41" s="104"/>
      <c r="ATZ41" s="104"/>
      <c r="AUA41" s="104"/>
      <c r="AUB41" s="104"/>
      <c r="AUC41" s="104"/>
      <c r="AUD41" s="104"/>
      <c r="AUE41" s="104"/>
      <c r="AUF41" s="104"/>
      <c r="AUG41" s="104"/>
      <c r="AUH41" s="104"/>
      <c r="AUI41" s="104"/>
      <c r="AUJ41" s="104"/>
      <c r="AUK41" s="104"/>
      <c r="AUL41" s="104"/>
      <c r="AUM41" s="104"/>
      <c r="AUN41" s="104"/>
      <c r="AUO41" s="104"/>
      <c r="AUP41" s="104"/>
      <c r="AUQ41" s="104"/>
      <c r="AUR41" s="104"/>
      <c r="AUS41" s="104"/>
      <c r="AUT41" s="104"/>
      <c r="AUU41" s="104"/>
      <c r="AUV41" s="104"/>
      <c r="AUW41" s="104"/>
      <c r="AUX41" s="104"/>
      <c r="AUY41" s="104"/>
      <c r="AUZ41" s="104"/>
      <c r="AVA41" s="104"/>
      <c r="AVB41" s="104"/>
      <c r="AVC41" s="104"/>
      <c r="AVD41" s="104"/>
      <c r="AVE41" s="104"/>
      <c r="AVF41" s="104"/>
      <c r="AVG41" s="104"/>
      <c r="AVH41" s="104"/>
      <c r="AVI41" s="104"/>
      <c r="AVJ41" s="104"/>
      <c r="AVK41" s="104"/>
      <c r="AVL41" s="104"/>
      <c r="AVM41" s="104"/>
      <c r="AVN41" s="104"/>
      <c r="AVO41" s="104"/>
      <c r="AVP41" s="104"/>
      <c r="AVQ41" s="104"/>
      <c r="AVR41" s="104"/>
      <c r="AVS41" s="104"/>
      <c r="AVT41" s="104"/>
      <c r="AVU41" s="104"/>
      <c r="AVV41" s="104"/>
      <c r="AVW41" s="104"/>
      <c r="AVX41" s="104"/>
      <c r="AVY41" s="104"/>
      <c r="AVZ41" s="104"/>
      <c r="AWA41" s="104"/>
      <c r="AWB41" s="104"/>
      <c r="AWC41" s="104"/>
      <c r="AWD41" s="104"/>
      <c r="AWE41" s="104"/>
      <c r="AWF41" s="104"/>
      <c r="AWG41" s="104"/>
      <c r="AWH41" s="104"/>
      <c r="AWI41" s="104"/>
      <c r="AWJ41" s="104"/>
      <c r="AWK41" s="104"/>
      <c r="AWL41" s="104"/>
      <c r="AWM41" s="104"/>
      <c r="AWN41" s="104"/>
      <c r="AWO41" s="104"/>
      <c r="AWP41" s="104"/>
      <c r="AWQ41" s="104"/>
      <c r="AWR41" s="104"/>
      <c r="AWS41" s="104"/>
      <c r="AWT41" s="104"/>
      <c r="AWU41" s="104"/>
      <c r="AWV41" s="104"/>
      <c r="AWW41" s="104"/>
      <c r="AWX41" s="104"/>
      <c r="AWY41" s="104"/>
      <c r="AWZ41" s="104"/>
      <c r="AXA41" s="104"/>
      <c r="AXB41" s="104"/>
      <c r="AXC41" s="104"/>
      <c r="AXD41" s="104"/>
      <c r="AXE41" s="104"/>
      <c r="AXF41" s="104"/>
      <c r="AXG41" s="104"/>
      <c r="AXH41" s="104"/>
      <c r="AXI41" s="104"/>
      <c r="AXJ41" s="104"/>
      <c r="AXK41" s="104"/>
      <c r="AXL41" s="104"/>
      <c r="AXM41" s="104"/>
      <c r="AXN41" s="104"/>
      <c r="AXO41" s="104"/>
      <c r="AXP41" s="104"/>
      <c r="AXQ41" s="104"/>
      <c r="AXR41" s="104"/>
      <c r="AXS41" s="104"/>
      <c r="AXT41" s="104"/>
      <c r="AXU41" s="104"/>
      <c r="AXV41" s="104"/>
      <c r="AXW41" s="104"/>
      <c r="AXX41" s="104"/>
      <c r="AXY41" s="104"/>
      <c r="AXZ41" s="104"/>
      <c r="AYA41" s="104"/>
      <c r="AYB41" s="104"/>
      <c r="AYC41" s="104"/>
      <c r="AYD41" s="104"/>
      <c r="AYE41" s="104"/>
      <c r="AYF41" s="104"/>
      <c r="AYG41" s="104"/>
      <c r="AYH41" s="104"/>
      <c r="AYI41" s="104"/>
      <c r="AYJ41" s="104"/>
      <c r="AYK41" s="104"/>
      <c r="AYL41" s="104"/>
      <c r="AYM41" s="104"/>
      <c r="AYN41" s="104"/>
      <c r="AYO41" s="104"/>
      <c r="AYP41" s="104"/>
      <c r="AYQ41" s="104"/>
      <c r="AYR41" s="104"/>
      <c r="AYS41" s="104"/>
      <c r="AYT41" s="104"/>
      <c r="AYU41" s="104"/>
      <c r="AYV41" s="104"/>
      <c r="AYW41" s="104"/>
      <c r="AYX41" s="104"/>
      <c r="AYY41" s="104"/>
      <c r="AYZ41" s="104"/>
      <c r="AZA41" s="104"/>
      <c r="AZB41" s="104"/>
      <c r="AZC41" s="104"/>
      <c r="AZD41" s="104"/>
      <c r="AZE41" s="104"/>
      <c r="AZF41" s="104"/>
      <c r="AZG41" s="104"/>
      <c r="AZH41" s="104"/>
      <c r="AZI41" s="104"/>
      <c r="AZJ41" s="104"/>
      <c r="AZK41" s="104"/>
      <c r="AZL41" s="104"/>
      <c r="AZM41" s="104"/>
      <c r="AZN41" s="104"/>
      <c r="AZO41" s="104"/>
      <c r="AZP41" s="104"/>
      <c r="AZQ41" s="104"/>
      <c r="AZR41" s="104"/>
      <c r="AZS41" s="104"/>
      <c r="AZT41" s="104"/>
      <c r="AZU41" s="104"/>
      <c r="AZV41" s="104"/>
      <c r="AZW41" s="104"/>
      <c r="AZX41" s="104"/>
      <c r="AZY41" s="104"/>
      <c r="AZZ41" s="104"/>
      <c r="BAA41" s="104"/>
      <c r="BAB41" s="104"/>
      <c r="BAC41" s="104"/>
      <c r="BAD41" s="104"/>
      <c r="BAE41" s="104"/>
      <c r="BAF41" s="104"/>
      <c r="BAG41" s="104"/>
      <c r="BAH41" s="104"/>
      <c r="BAI41" s="104"/>
      <c r="BAJ41" s="104"/>
      <c r="BAK41" s="104"/>
      <c r="BAL41" s="104"/>
      <c r="BAM41" s="104"/>
      <c r="BAN41" s="104"/>
      <c r="BAO41" s="104"/>
      <c r="BAP41" s="104"/>
      <c r="BAQ41" s="104"/>
      <c r="BAR41" s="104"/>
      <c r="BAS41" s="104"/>
      <c r="BAT41" s="104"/>
      <c r="BAU41" s="104"/>
      <c r="BAV41" s="104"/>
      <c r="BAW41" s="104"/>
      <c r="BAX41" s="104"/>
      <c r="BAY41" s="104"/>
      <c r="BAZ41" s="104"/>
      <c r="BBA41" s="104"/>
      <c r="BBB41" s="104"/>
      <c r="BBC41" s="104"/>
      <c r="BBD41" s="104"/>
      <c r="BBE41" s="104"/>
      <c r="BBF41" s="104"/>
      <c r="BBG41" s="104"/>
      <c r="BBH41" s="104"/>
      <c r="BBI41" s="104"/>
      <c r="BBJ41" s="104"/>
      <c r="BBK41" s="104"/>
      <c r="BBL41" s="104"/>
      <c r="BBM41" s="104"/>
      <c r="BBN41" s="104"/>
      <c r="BBO41" s="104"/>
      <c r="BBP41" s="104"/>
      <c r="BBQ41" s="104"/>
      <c r="BBR41" s="104"/>
      <c r="BBS41" s="104"/>
      <c r="BBT41" s="104"/>
      <c r="BBU41" s="104"/>
      <c r="BBV41" s="104"/>
      <c r="BBW41" s="104"/>
      <c r="BBX41" s="104"/>
      <c r="BBY41" s="104"/>
      <c r="BBZ41" s="104"/>
      <c r="BCA41" s="104"/>
      <c r="BCB41" s="104"/>
      <c r="BCC41" s="104"/>
      <c r="BCD41" s="104"/>
      <c r="BCE41" s="104"/>
      <c r="BCF41" s="104"/>
      <c r="BCG41" s="104"/>
      <c r="BCH41" s="104"/>
      <c r="BCI41" s="104"/>
      <c r="BCJ41" s="104"/>
      <c r="BCK41" s="104"/>
      <c r="BCL41" s="104"/>
      <c r="BCM41" s="104"/>
      <c r="BCN41" s="104"/>
      <c r="BCO41" s="104"/>
      <c r="BCP41" s="104"/>
      <c r="BCQ41" s="104"/>
      <c r="BCR41" s="104"/>
      <c r="BCS41" s="104"/>
      <c r="BCT41" s="104"/>
      <c r="BCU41" s="104"/>
      <c r="BCV41" s="104"/>
      <c r="BCW41" s="104"/>
      <c r="BCX41" s="104"/>
      <c r="BCY41" s="104"/>
      <c r="BCZ41" s="104"/>
      <c r="BDA41" s="104"/>
      <c r="BDB41" s="104"/>
      <c r="BDC41" s="104"/>
      <c r="BDD41" s="104"/>
      <c r="BDE41" s="104"/>
      <c r="BDF41" s="104"/>
      <c r="BDG41" s="104"/>
      <c r="BDH41" s="104"/>
      <c r="BDI41" s="104"/>
      <c r="BDJ41" s="104"/>
      <c r="BDK41" s="104"/>
      <c r="BDL41" s="104"/>
      <c r="BDM41" s="104"/>
      <c r="BDN41" s="104"/>
      <c r="BDO41" s="104"/>
      <c r="BDP41" s="104"/>
      <c r="BDQ41" s="104"/>
      <c r="BDR41" s="104"/>
      <c r="BDS41" s="104"/>
      <c r="BDT41" s="104"/>
      <c r="BDU41" s="104"/>
      <c r="BDV41" s="104"/>
      <c r="BDW41" s="104"/>
      <c r="BDX41" s="104"/>
      <c r="BDY41" s="104"/>
      <c r="BDZ41" s="104"/>
      <c r="BEA41" s="104"/>
      <c r="BEB41" s="104"/>
      <c r="BEC41" s="104"/>
      <c r="BED41" s="104"/>
      <c r="BEE41" s="104"/>
      <c r="BEF41" s="104"/>
      <c r="BEG41" s="104"/>
      <c r="BEH41" s="104"/>
      <c r="BEI41" s="104"/>
      <c r="BEJ41" s="104"/>
      <c r="BEK41" s="104"/>
      <c r="BEL41" s="104"/>
      <c r="BEM41" s="104"/>
      <c r="BEN41" s="104"/>
      <c r="BEO41" s="104"/>
      <c r="BEP41" s="104"/>
      <c r="BEQ41" s="104"/>
      <c r="BER41" s="104"/>
      <c r="BES41" s="104"/>
      <c r="BET41" s="104"/>
      <c r="BEU41" s="104"/>
      <c r="BEV41" s="104"/>
      <c r="BEW41" s="104"/>
      <c r="BEX41" s="104"/>
      <c r="BEY41" s="104"/>
      <c r="BEZ41" s="104"/>
      <c r="BFA41" s="104"/>
      <c r="BFB41" s="104"/>
      <c r="BFC41" s="104"/>
      <c r="BFD41" s="104"/>
      <c r="BFE41" s="104"/>
      <c r="BFF41" s="104"/>
      <c r="BFG41" s="104"/>
      <c r="BFH41" s="104"/>
      <c r="BFI41" s="104"/>
      <c r="BFJ41" s="104"/>
      <c r="BFK41" s="104"/>
      <c r="BFL41" s="104"/>
      <c r="BFM41" s="104"/>
      <c r="BFN41" s="104"/>
      <c r="BFO41" s="104"/>
      <c r="BFP41" s="104"/>
      <c r="BFQ41" s="104"/>
      <c r="BFR41" s="104"/>
      <c r="BFS41" s="104"/>
      <c r="BFT41" s="104"/>
      <c r="BFU41" s="104"/>
      <c r="BFV41" s="104"/>
      <c r="BFW41" s="104"/>
      <c r="BFX41" s="104"/>
      <c r="BFY41" s="104"/>
      <c r="BFZ41" s="104"/>
      <c r="BGA41" s="104"/>
      <c r="BGB41" s="104"/>
      <c r="BGC41" s="104"/>
      <c r="BGD41" s="104"/>
      <c r="BGE41" s="104"/>
      <c r="BGF41" s="104"/>
      <c r="BGG41" s="104"/>
      <c r="BGH41" s="104"/>
      <c r="BGI41" s="104"/>
      <c r="BGJ41" s="104"/>
      <c r="BGK41" s="104"/>
      <c r="BGL41" s="104"/>
      <c r="BGM41" s="104"/>
      <c r="BGN41" s="104"/>
      <c r="BGO41" s="104"/>
      <c r="BGP41" s="104"/>
      <c r="BGQ41" s="104"/>
      <c r="BGR41" s="104"/>
      <c r="BGS41" s="104"/>
      <c r="BGT41" s="104"/>
      <c r="BGU41" s="104"/>
      <c r="BGV41" s="104"/>
      <c r="BGW41" s="104"/>
      <c r="BGX41" s="104"/>
      <c r="BGY41" s="104"/>
      <c r="BGZ41" s="104"/>
      <c r="BHA41" s="104"/>
      <c r="BHB41" s="104"/>
      <c r="BHC41" s="104"/>
      <c r="BHD41" s="104"/>
      <c r="BHE41" s="104"/>
      <c r="BHF41" s="104"/>
      <c r="BHG41" s="104"/>
      <c r="BHH41" s="104"/>
      <c r="BHI41" s="104"/>
      <c r="BHJ41" s="104"/>
      <c r="BHK41" s="104"/>
      <c r="BHL41" s="104"/>
      <c r="BHM41" s="104"/>
      <c r="BHN41" s="104"/>
      <c r="BHO41" s="104"/>
      <c r="BHP41" s="104"/>
      <c r="BHQ41" s="104"/>
      <c r="BHR41" s="104"/>
      <c r="BHS41" s="104"/>
      <c r="BHT41" s="104"/>
      <c r="BHU41" s="104"/>
      <c r="BHV41" s="104"/>
      <c r="BHW41" s="104"/>
      <c r="BHX41" s="104"/>
      <c r="BHY41" s="104"/>
      <c r="BHZ41" s="104"/>
      <c r="BIA41" s="104"/>
      <c r="BIB41" s="104"/>
      <c r="BIC41" s="104"/>
      <c r="BID41" s="104"/>
      <c r="BIE41" s="104"/>
      <c r="BIF41" s="104"/>
      <c r="BIG41" s="104"/>
      <c r="BIH41" s="104"/>
      <c r="BII41" s="104"/>
      <c r="BIJ41" s="104"/>
      <c r="BIK41" s="104"/>
      <c r="BIL41" s="104"/>
      <c r="BIM41" s="104"/>
      <c r="BIN41" s="104"/>
      <c r="BIO41" s="104"/>
      <c r="BIP41" s="104"/>
      <c r="BIQ41" s="104"/>
      <c r="BIR41" s="104"/>
      <c r="BIS41" s="104"/>
      <c r="BIT41" s="104"/>
      <c r="BIU41" s="104"/>
      <c r="BIV41" s="104"/>
      <c r="BIW41" s="104"/>
      <c r="BIX41" s="104"/>
      <c r="BIY41" s="104"/>
      <c r="BIZ41" s="104"/>
      <c r="BJA41" s="104"/>
      <c r="BJB41" s="104"/>
      <c r="BJC41" s="104"/>
      <c r="BJD41" s="104"/>
      <c r="BJE41" s="104"/>
      <c r="BJF41" s="104"/>
      <c r="BJG41" s="104"/>
      <c r="BJH41" s="104"/>
      <c r="BJI41" s="104"/>
      <c r="BJJ41" s="104"/>
      <c r="BJK41" s="104"/>
      <c r="BJL41" s="104"/>
      <c r="BJM41" s="104"/>
      <c r="BJN41" s="104"/>
      <c r="BJO41" s="104"/>
      <c r="BJP41" s="104"/>
      <c r="BJQ41" s="104"/>
      <c r="BJR41" s="104"/>
      <c r="BJS41" s="104"/>
      <c r="BJT41" s="104"/>
      <c r="BJU41" s="104"/>
      <c r="BJV41" s="104"/>
      <c r="BJW41" s="104"/>
      <c r="BJX41" s="104"/>
      <c r="BJY41" s="104"/>
      <c r="BJZ41" s="104"/>
      <c r="BKA41" s="104"/>
      <c r="BKB41" s="104"/>
      <c r="BKC41" s="104"/>
      <c r="BKD41" s="104"/>
      <c r="BKE41" s="104"/>
      <c r="BKF41" s="104"/>
      <c r="BKG41" s="104"/>
      <c r="BKH41" s="104"/>
      <c r="BKI41" s="104"/>
      <c r="BKJ41" s="104"/>
      <c r="BKK41" s="104"/>
      <c r="BKL41" s="104"/>
      <c r="BKM41" s="104"/>
      <c r="BKN41" s="104"/>
      <c r="BKO41" s="104"/>
      <c r="BKP41" s="104"/>
      <c r="BKQ41" s="104"/>
      <c r="BKR41" s="104"/>
      <c r="BKS41" s="104"/>
      <c r="BKT41" s="104"/>
      <c r="BKU41" s="104"/>
      <c r="BKV41" s="104"/>
      <c r="BKW41" s="104"/>
      <c r="BKX41" s="104"/>
      <c r="BKY41" s="104"/>
      <c r="BKZ41" s="104"/>
      <c r="BLA41" s="104"/>
      <c r="BLB41" s="104"/>
      <c r="BLC41" s="104"/>
      <c r="BLD41" s="104"/>
      <c r="BLE41" s="104"/>
      <c r="BLF41" s="104"/>
      <c r="BLG41" s="104"/>
      <c r="BLH41" s="104"/>
      <c r="BLI41" s="104"/>
      <c r="BLJ41" s="104"/>
      <c r="BLK41" s="104"/>
      <c r="BLL41" s="104"/>
      <c r="BLM41" s="104"/>
      <c r="BLN41" s="104"/>
      <c r="BLO41" s="104"/>
      <c r="BLP41" s="104"/>
      <c r="BLQ41" s="104"/>
      <c r="BLR41" s="104"/>
      <c r="BLS41" s="104"/>
      <c r="BLT41" s="104"/>
      <c r="BLU41" s="104"/>
      <c r="BLV41" s="104"/>
      <c r="BLW41" s="104"/>
      <c r="BLX41" s="104"/>
      <c r="BLY41" s="104"/>
      <c r="BLZ41" s="104"/>
      <c r="BMA41" s="104"/>
      <c r="BMB41" s="104"/>
      <c r="BMC41" s="104"/>
      <c r="BMD41" s="104"/>
      <c r="BME41" s="104"/>
      <c r="BMF41" s="104"/>
      <c r="BMG41" s="104"/>
      <c r="BMH41" s="104"/>
      <c r="BMI41" s="104"/>
      <c r="BMJ41" s="104"/>
      <c r="BMK41" s="104"/>
      <c r="BML41" s="104"/>
      <c r="BMM41" s="104"/>
      <c r="BMN41" s="104"/>
      <c r="BMO41" s="104"/>
      <c r="BMP41" s="104"/>
      <c r="BMQ41" s="104"/>
      <c r="BMR41" s="104"/>
      <c r="BMS41" s="104"/>
      <c r="BMT41" s="104"/>
      <c r="BMU41" s="104"/>
      <c r="BMV41" s="104"/>
      <c r="BMW41" s="104"/>
      <c r="BMX41" s="104"/>
      <c r="BMY41" s="104"/>
      <c r="BMZ41" s="104"/>
      <c r="BNA41" s="104"/>
      <c r="BNB41" s="104"/>
      <c r="BNC41" s="104"/>
      <c r="BND41" s="104"/>
      <c r="BNE41" s="104"/>
      <c r="BNF41" s="104"/>
      <c r="BNG41" s="104"/>
      <c r="BNH41" s="104"/>
      <c r="BNI41" s="104"/>
      <c r="BNJ41" s="104"/>
      <c r="BNK41" s="104"/>
      <c r="BNL41" s="104"/>
      <c r="BNM41" s="104"/>
      <c r="BNN41" s="104"/>
      <c r="BNO41" s="104"/>
      <c r="BNP41" s="104"/>
      <c r="BNQ41" s="104"/>
      <c r="BNR41" s="104"/>
      <c r="BNS41" s="104"/>
      <c r="BNT41" s="104"/>
      <c r="BNU41" s="104"/>
      <c r="BNV41" s="104"/>
      <c r="BNW41" s="104"/>
      <c r="BNX41" s="104"/>
      <c r="BNY41" s="104"/>
      <c r="BNZ41" s="104"/>
      <c r="BOA41" s="104"/>
      <c r="BOB41" s="104"/>
      <c r="BOC41" s="104"/>
      <c r="BOD41" s="104"/>
      <c r="BOE41" s="104"/>
      <c r="BOF41" s="104"/>
      <c r="BOG41" s="104"/>
      <c r="BOH41" s="104"/>
      <c r="BOI41" s="104"/>
      <c r="BOJ41" s="104"/>
      <c r="BOK41" s="104"/>
      <c r="BOL41" s="104"/>
      <c r="BOM41" s="104"/>
      <c r="BON41" s="104"/>
      <c r="BOO41" s="104"/>
      <c r="BOP41" s="104"/>
      <c r="BOQ41" s="104"/>
      <c r="BOR41" s="104"/>
      <c r="BOS41" s="104"/>
      <c r="BOT41" s="104"/>
      <c r="BOU41" s="104"/>
      <c r="BOV41" s="104"/>
      <c r="BOW41" s="104"/>
      <c r="BOX41" s="104"/>
      <c r="BOY41" s="104"/>
      <c r="BOZ41" s="104"/>
      <c r="BPA41" s="104"/>
      <c r="BPB41" s="104"/>
      <c r="BPC41" s="104"/>
      <c r="BPD41" s="104"/>
      <c r="BPE41" s="104"/>
      <c r="BPF41" s="104"/>
      <c r="BPG41" s="104"/>
      <c r="BPH41" s="104"/>
      <c r="BPI41" s="104"/>
      <c r="BPJ41" s="104"/>
      <c r="BPK41" s="104"/>
      <c r="BPL41" s="104"/>
      <c r="BPM41" s="104"/>
      <c r="BPN41" s="104"/>
      <c r="BPO41" s="104"/>
      <c r="BPP41" s="104"/>
      <c r="BPQ41" s="104"/>
      <c r="BPR41" s="104"/>
      <c r="BPS41" s="104"/>
      <c r="BPT41" s="104"/>
      <c r="BPU41" s="104"/>
      <c r="BPV41" s="104"/>
      <c r="BPW41" s="104"/>
      <c r="BPX41" s="104"/>
      <c r="BPY41" s="104"/>
      <c r="BPZ41" s="104"/>
      <c r="BQA41" s="104"/>
      <c r="BQB41" s="104"/>
      <c r="BQC41" s="104"/>
      <c r="BQD41" s="104"/>
      <c r="BQE41" s="104"/>
      <c r="BQF41" s="104"/>
      <c r="BQG41" s="104"/>
      <c r="BQH41" s="104"/>
      <c r="BQI41" s="104"/>
      <c r="BQJ41" s="104"/>
      <c r="BQK41" s="104"/>
      <c r="BQL41" s="104"/>
      <c r="BQM41" s="104"/>
      <c r="BQN41" s="104"/>
      <c r="BQO41" s="104"/>
      <c r="BQP41" s="104"/>
      <c r="BQQ41" s="104"/>
      <c r="BQR41" s="104"/>
      <c r="BQS41" s="104"/>
      <c r="BQT41" s="104"/>
      <c r="BQU41" s="104"/>
      <c r="BQV41" s="104"/>
      <c r="BQW41" s="104"/>
      <c r="BQX41" s="104"/>
      <c r="BQY41" s="104"/>
      <c r="BQZ41" s="104"/>
      <c r="BRA41" s="104"/>
      <c r="BRB41" s="104"/>
      <c r="BRC41" s="104"/>
      <c r="BRD41" s="104"/>
      <c r="BRE41" s="104"/>
      <c r="BRF41" s="104"/>
      <c r="BRG41" s="104"/>
      <c r="BRH41" s="104"/>
      <c r="BRI41" s="104"/>
      <c r="BRJ41" s="104"/>
      <c r="BRK41" s="104"/>
      <c r="BRL41" s="104"/>
      <c r="BRM41" s="104"/>
      <c r="BRN41" s="104"/>
      <c r="BRO41" s="104"/>
      <c r="BRP41" s="104"/>
      <c r="BRQ41" s="104"/>
      <c r="BRR41" s="104"/>
      <c r="BRS41" s="104"/>
      <c r="BRT41" s="104"/>
      <c r="BRU41" s="104"/>
      <c r="BRV41" s="104"/>
      <c r="BRW41" s="104"/>
      <c r="BRX41" s="104"/>
      <c r="BRY41" s="104"/>
      <c r="BRZ41" s="104"/>
      <c r="BSA41" s="104"/>
      <c r="BSB41" s="104"/>
      <c r="BSC41" s="104"/>
      <c r="BSD41" s="104"/>
      <c r="BSE41" s="104"/>
      <c r="BSF41" s="104"/>
      <c r="BSG41" s="104"/>
      <c r="BSH41" s="104"/>
      <c r="BSI41" s="104"/>
      <c r="BSJ41" s="104"/>
      <c r="BSK41" s="104"/>
      <c r="BSL41" s="104"/>
      <c r="BSM41" s="104"/>
      <c r="BSN41" s="104"/>
      <c r="BSO41" s="104"/>
      <c r="BSP41" s="104"/>
      <c r="BSQ41" s="104"/>
      <c r="BSR41" s="104"/>
      <c r="BSS41" s="104"/>
      <c r="BST41" s="104"/>
      <c r="BSU41" s="104"/>
      <c r="BSV41" s="104"/>
      <c r="BSW41" s="104"/>
      <c r="BSX41" s="104"/>
      <c r="BSY41" s="104"/>
      <c r="BSZ41" s="104"/>
      <c r="BTA41" s="104"/>
      <c r="BTB41" s="104"/>
      <c r="BTC41" s="104"/>
      <c r="BTD41" s="104"/>
      <c r="BTE41" s="104"/>
      <c r="BTF41" s="104"/>
      <c r="BTG41" s="104"/>
      <c r="BTH41" s="104"/>
      <c r="BTI41" s="104"/>
      <c r="BTJ41" s="104"/>
      <c r="BTK41" s="104"/>
      <c r="BTL41" s="104"/>
      <c r="BTM41" s="104"/>
      <c r="BTN41" s="104"/>
      <c r="BTO41" s="104"/>
      <c r="BTP41" s="104"/>
      <c r="BTQ41" s="104"/>
      <c r="BTR41" s="104"/>
      <c r="BTS41" s="104"/>
      <c r="BTT41" s="104"/>
      <c r="BTU41" s="104"/>
      <c r="BTV41" s="104"/>
      <c r="BTW41" s="104"/>
      <c r="BTX41" s="104"/>
      <c r="BTY41" s="104"/>
      <c r="BTZ41" s="104"/>
      <c r="BUA41" s="104"/>
      <c r="BUB41" s="104"/>
      <c r="BUC41" s="104"/>
      <c r="BUD41" s="104"/>
      <c r="BUE41" s="104"/>
      <c r="BUF41" s="104"/>
      <c r="BUG41" s="104"/>
      <c r="BUH41" s="104"/>
      <c r="BUI41" s="104"/>
      <c r="BUJ41" s="104"/>
      <c r="BUK41" s="104"/>
      <c r="BUL41" s="104"/>
      <c r="BUM41" s="104"/>
      <c r="BUN41" s="104"/>
      <c r="BUO41" s="104"/>
      <c r="BUP41" s="104"/>
      <c r="BUQ41" s="104"/>
      <c r="BUR41" s="104"/>
      <c r="BUS41" s="104"/>
      <c r="BUT41" s="104"/>
      <c r="BUU41" s="104"/>
      <c r="BUV41" s="104"/>
      <c r="BUW41" s="104"/>
      <c r="BUX41" s="104"/>
      <c r="BUY41" s="104"/>
      <c r="BUZ41" s="104"/>
      <c r="BVA41" s="104"/>
      <c r="BVB41" s="104"/>
      <c r="BVC41" s="104"/>
      <c r="BVD41" s="104"/>
      <c r="BVE41" s="104"/>
      <c r="BVF41" s="104"/>
      <c r="BVG41" s="104"/>
      <c r="BVH41" s="104"/>
      <c r="BVI41" s="104"/>
      <c r="BVJ41" s="104"/>
      <c r="BVK41" s="104"/>
      <c r="BVL41" s="104"/>
      <c r="BVM41" s="104"/>
      <c r="BVN41" s="104"/>
      <c r="BVO41" s="104"/>
      <c r="BVP41" s="104"/>
      <c r="BVQ41" s="104"/>
      <c r="BVR41" s="104"/>
      <c r="BVS41" s="104"/>
      <c r="BVT41" s="104"/>
      <c r="BVU41" s="104"/>
      <c r="BVV41" s="104"/>
      <c r="BVW41" s="104"/>
      <c r="BVX41" s="104"/>
      <c r="BVY41" s="104"/>
      <c r="BVZ41" s="104"/>
      <c r="BWA41" s="104"/>
      <c r="BWB41" s="104"/>
      <c r="BWC41" s="104"/>
      <c r="BWD41" s="104"/>
      <c r="BWE41" s="104"/>
      <c r="BWF41" s="104"/>
      <c r="BWG41" s="104"/>
      <c r="BWH41" s="104"/>
      <c r="BWI41" s="104"/>
      <c r="BWJ41" s="104"/>
      <c r="BWK41" s="104"/>
      <c r="BWL41" s="104"/>
      <c r="BWM41" s="104"/>
      <c r="BWN41" s="104"/>
      <c r="BWO41" s="104"/>
      <c r="BWP41" s="104"/>
      <c r="BWQ41" s="104"/>
      <c r="BWR41" s="104"/>
      <c r="BWS41" s="104"/>
      <c r="BWT41" s="104"/>
      <c r="BWU41" s="104"/>
      <c r="BWV41" s="104"/>
      <c r="BWW41" s="104"/>
      <c r="BWX41" s="104"/>
      <c r="BWY41" s="104"/>
      <c r="BWZ41" s="104"/>
      <c r="BXA41" s="104"/>
      <c r="BXB41" s="104"/>
      <c r="BXC41" s="104"/>
      <c r="BXD41" s="104"/>
      <c r="BXE41" s="104"/>
      <c r="BXF41" s="104"/>
      <c r="BXG41" s="104"/>
      <c r="BXH41" s="104"/>
      <c r="BXI41" s="104"/>
      <c r="BXJ41" s="104"/>
      <c r="BXK41" s="104"/>
      <c r="BXL41" s="104"/>
      <c r="BXM41" s="104"/>
      <c r="BXN41" s="104"/>
      <c r="BXO41" s="104"/>
      <c r="BXP41" s="104"/>
      <c r="BXQ41" s="104"/>
      <c r="BXR41" s="104"/>
      <c r="BXS41" s="104"/>
      <c r="BXT41" s="104"/>
      <c r="BXU41" s="104"/>
      <c r="BXV41" s="104"/>
      <c r="BXW41" s="104"/>
      <c r="BXX41" s="104"/>
      <c r="BXY41" s="104"/>
      <c r="BXZ41" s="104"/>
      <c r="BYA41" s="104"/>
      <c r="BYB41" s="104"/>
      <c r="BYC41" s="104"/>
      <c r="BYD41" s="104"/>
      <c r="BYE41" s="104"/>
      <c r="BYF41" s="104"/>
      <c r="BYG41" s="104"/>
      <c r="BYH41" s="104"/>
      <c r="BYI41" s="104"/>
      <c r="BYJ41" s="104"/>
      <c r="BYK41" s="104"/>
      <c r="BYL41" s="104"/>
      <c r="BYM41" s="104"/>
      <c r="BYN41" s="104"/>
      <c r="BYO41" s="104"/>
      <c r="BYP41" s="104"/>
      <c r="BYQ41" s="104"/>
      <c r="BYR41" s="104"/>
      <c r="BYS41" s="104"/>
      <c r="BYT41" s="104"/>
      <c r="BYU41" s="104"/>
      <c r="BYV41" s="104"/>
      <c r="BYW41" s="104"/>
      <c r="BYX41" s="104"/>
      <c r="BYY41" s="104"/>
      <c r="BYZ41" s="104"/>
      <c r="BZA41" s="104"/>
      <c r="BZB41" s="104"/>
      <c r="BZC41" s="104"/>
      <c r="BZD41" s="104"/>
      <c r="BZE41" s="104"/>
      <c r="BZF41" s="104"/>
      <c r="BZG41" s="104"/>
      <c r="BZH41" s="104"/>
      <c r="BZI41" s="104"/>
      <c r="BZJ41" s="104"/>
      <c r="BZK41" s="104"/>
      <c r="BZL41" s="104"/>
      <c r="BZM41" s="104"/>
      <c r="BZN41" s="104"/>
      <c r="BZO41" s="104"/>
      <c r="BZP41" s="104"/>
      <c r="BZQ41" s="104"/>
      <c r="BZR41" s="104"/>
      <c r="BZS41" s="104"/>
      <c r="BZT41" s="104"/>
      <c r="BZU41" s="104"/>
      <c r="BZV41" s="104"/>
      <c r="BZW41" s="104"/>
      <c r="BZX41" s="104"/>
      <c r="BZY41" s="104"/>
      <c r="BZZ41" s="104"/>
      <c r="CAA41" s="104"/>
      <c r="CAB41" s="104"/>
      <c r="CAC41" s="104"/>
      <c r="CAD41" s="104"/>
      <c r="CAE41" s="104"/>
      <c r="CAF41" s="104"/>
      <c r="CAG41" s="104"/>
      <c r="CAH41" s="104"/>
      <c r="CAI41" s="104"/>
      <c r="CAJ41" s="104"/>
      <c r="CAK41" s="104"/>
      <c r="CAL41" s="104"/>
      <c r="CAM41" s="104"/>
      <c r="CAN41" s="104"/>
      <c r="CAO41" s="104"/>
      <c r="CAP41" s="104"/>
      <c r="CAQ41" s="104"/>
      <c r="CAR41" s="104"/>
      <c r="CAS41" s="104"/>
      <c r="CAT41" s="104"/>
      <c r="CAU41" s="104"/>
      <c r="CAV41" s="104"/>
      <c r="CAW41" s="104"/>
      <c r="CAX41" s="104"/>
      <c r="CAY41" s="104"/>
      <c r="CAZ41" s="104"/>
      <c r="CBA41" s="104"/>
      <c r="CBB41" s="104"/>
      <c r="CBC41" s="104"/>
      <c r="CBD41" s="104"/>
      <c r="CBE41" s="104"/>
      <c r="CBF41" s="104"/>
      <c r="CBG41" s="104"/>
      <c r="CBH41" s="104"/>
      <c r="CBI41" s="104"/>
      <c r="CBJ41" s="104"/>
      <c r="CBK41" s="104"/>
      <c r="CBL41" s="104"/>
      <c r="CBM41" s="104"/>
      <c r="CBN41" s="104"/>
      <c r="CBO41" s="104"/>
      <c r="CBP41" s="104"/>
      <c r="CBQ41" s="104"/>
      <c r="CBR41" s="104"/>
      <c r="CBS41" s="104"/>
      <c r="CBT41" s="104"/>
      <c r="CBU41" s="104"/>
      <c r="CBV41" s="104"/>
      <c r="CBW41" s="104"/>
      <c r="CBX41" s="104"/>
      <c r="CBY41" s="104"/>
      <c r="CBZ41" s="104"/>
      <c r="CCA41" s="104"/>
      <c r="CCB41" s="104"/>
      <c r="CCC41" s="104"/>
      <c r="CCD41" s="104"/>
      <c r="CCE41" s="104"/>
      <c r="CCF41" s="104"/>
      <c r="CCG41" s="104"/>
      <c r="CCH41" s="104"/>
      <c r="CCI41" s="104"/>
      <c r="CCJ41" s="104"/>
      <c r="CCK41" s="104"/>
      <c r="CCL41" s="104"/>
      <c r="CCM41" s="104"/>
      <c r="CCN41" s="104"/>
      <c r="CCO41" s="104"/>
      <c r="CCP41" s="104"/>
      <c r="CCQ41" s="104"/>
      <c r="CCR41" s="104"/>
      <c r="CCS41" s="104"/>
      <c r="CCT41" s="104"/>
      <c r="CCU41" s="104"/>
      <c r="CCV41" s="104"/>
      <c r="CCW41" s="104"/>
      <c r="CCX41" s="104"/>
      <c r="CCY41" s="104"/>
      <c r="CCZ41" s="104"/>
      <c r="CDA41" s="104"/>
      <c r="CDB41" s="104"/>
      <c r="CDC41" s="104"/>
      <c r="CDD41" s="104"/>
      <c r="CDE41" s="104"/>
      <c r="CDF41" s="104"/>
      <c r="CDG41" s="104"/>
      <c r="CDH41" s="104"/>
      <c r="CDI41" s="104"/>
      <c r="CDJ41" s="104"/>
      <c r="CDK41" s="104"/>
      <c r="CDL41" s="104"/>
      <c r="CDM41" s="104"/>
      <c r="CDN41" s="104"/>
      <c r="CDO41" s="104"/>
      <c r="CDP41" s="104"/>
      <c r="CDQ41" s="104"/>
      <c r="CDR41" s="104"/>
      <c r="CDS41" s="104"/>
      <c r="CDT41" s="104"/>
      <c r="CDU41" s="104"/>
      <c r="CDV41" s="104"/>
      <c r="CDW41" s="104"/>
      <c r="CDX41" s="104"/>
      <c r="CDY41" s="104"/>
      <c r="CDZ41" s="104"/>
      <c r="CEA41" s="104"/>
      <c r="CEB41" s="104"/>
      <c r="CEC41" s="104"/>
      <c r="CED41" s="104"/>
      <c r="CEE41" s="104"/>
      <c r="CEF41" s="104"/>
      <c r="CEG41" s="104"/>
      <c r="CEH41" s="104"/>
      <c r="CEI41" s="104"/>
      <c r="CEJ41" s="104"/>
      <c r="CEK41" s="104"/>
      <c r="CEL41" s="104"/>
      <c r="CEM41" s="104"/>
      <c r="CEN41" s="104"/>
      <c r="CEO41" s="104"/>
      <c r="CEP41" s="104"/>
      <c r="CEQ41" s="104"/>
      <c r="CER41" s="104"/>
      <c r="CES41" s="104"/>
      <c r="CET41" s="104"/>
      <c r="CEU41" s="104"/>
      <c r="CEV41" s="104"/>
      <c r="CEW41" s="104"/>
      <c r="CEX41" s="104"/>
      <c r="CEY41" s="104"/>
      <c r="CEZ41" s="104"/>
      <c r="CFA41" s="104"/>
      <c r="CFB41" s="104"/>
      <c r="CFC41" s="104"/>
      <c r="CFD41" s="104"/>
      <c r="CFE41" s="104"/>
      <c r="CFF41" s="104"/>
      <c r="CFG41" s="104"/>
      <c r="CFH41" s="104"/>
      <c r="CFI41" s="104"/>
      <c r="CFJ41" s="104"/>
      <c r="CFK41" s="104"/>
      <c r="CFL41" s="104"/>
      <c r="CFM41" s="104"/>
      <c r="CFN41" s="104"/>
      <c r="CFO41" s="104"/>
      <c r="CFP41" s="104"/>
      <c r="CFQ41" s="104"/>
      <c r="CFR41" s="104"/>
      <c r="CFS41" s="104"/>
      <c r="CFT41" s="104"/>
      <c r="CFU41" s="104"/>
      <c r="CFV41" s="104"/>
      <c r="CFW41" s="104"/>
      <c r="CFX41" s="104"/>
      <c r="CFY41" s="104"/>
      <c r="CFZ41" s="104"/>
      <c r="CGA41" s="104"/>
      <c r="CGB41" s="104"/>
      <c r="CGC41" s="104"/>
      <c r="CGD41" s="104"/>
      <c r="CGE41" s="104"/>
      <c r="CGF41" s="104"/>
      <c r="CGG41" s="104"/>
      <c r="CGH41" s="104"/>
      <c r="CGI41" s="104"/>
      <c r="CGJ41" s="104"/>
      <c r="CGK41" s="104"/>
      <c r="CGL41" s="104"/>
      <c r="CGM41" s="104"/>
      <c r="CGN41" s="104"/>
      <c r="CGO41" s="104"/>
      <c r="CGP41" s="104"/>
      <c r="CGQ41" s="104"/>
      <c r="CGR41" s="104"/>
      <c r="CGS41" s="104"/>
      <c r="CGT41" s="104"/>
      <c r="CGU41" s="104"/>
      <c r="CGV41" s="104"/>
      <c r="CGW41" s="104"/>
      <c r="CGX41" s="104"/>
      <c r="CGY41" s="104"/>
      <c r="CGZ41" s="104"/>
      <c r="CHA41" s="104"/>
      <c r="CHB41" s="104"/>
      <c r="CHC41" s="104"/>
      <c r="CHD41" s="104"/>
      <c r="CHE41" s="104"/>
      <c r="CHF41" s="104"/>
      <c r="CHG41" s="104"/>
      <c r="CHH41" s="104"/>
      <c r="CHI41" s="104"/>
      <c r="CHJ41" s="104"/>
      <c r="CHK41" s="104"/>
      <c r="CHL41" s="104"/>
      <c r="CHM41" s="104"/>
      <c r="CHN41" s="104"/>
      <c r="CHO41" s="104"/>
      <c r="CHP41" s="104"/>
      <c r="CHQ41" s="104"/>
      <c r="CHR41" s="104"/>
      <c r="CHS41" s="104"/>
      <c r="CHT41" s="104"/>
      <c r="CHU41" s="104"/>
      <c r="CHV41" s="104"/>
      <c r="CHW41" s="104"/>
      <c r="CHX41" s="104"/>
      <c r="CHY41" s="104"/>
      <c r="CHZ41" s="104"/>
      <c r="CIA41" s="104"/>
      <c r="CIB41" s="104"/>
      <c r="CIC41" s="104"/>
      <c r="CID41" s="104"/>
      <c r="CIE41" s="104"/>
      <c r="CIF41" s="104"/>
      <c r="CIG41" s="104"/>
      <c r="CIH41" s="104"/>
      <c r="CII41" s="104"/>
      <c r="CIJ41" s="104"/>
      <c r="CIK41" s="104"/>
      <c r="CIL41" s="104"/>
      <c r="CIM41" s="104"/>
      <c r="CIN41" s="104"/>
      <c r="CIO41" s="104"/>
      <c r="CIP41" s="104"/>
      <c r="CIQ41" s="104"/>
      <c r="CIR41" s="104"/>
      <c r="CIS41" s="104"/>
      <c r="CIT41" s="104"/>
      <c r="CIU41" s="104"/>
      <c r="CIV41" s="104"/>
      <c r="CIW41" s="104"/>
      <c r="CIX41" s="104"/>
      <c r="CIY41" s="104"/>
      <c r="CIZ41" s="104"/>
      <c r="CJA41" s="104"/>
      <c r="CJB41" s="104"/>
      <c r="CJC41" s="104"/>
      <c r="CJD41" s="104"/>
      <c r="CJE41" s="104"/>
      <c r="CJF41" s="104"/>
      <c r="CJG41" s="104"/>
      <c r="CJH41" s="104"/>
      <c r="CJI41" s="104"/>
      <c r="CJJ41" s="104"/>
      <c r="CJK41" s="104"/>
      <c r="CJL41" s="104"/>
      <c r="CJM41" s="104"/>
      <c r="CJN41" s="104"/>
      <c r="CJO41" s="104"/>
      <c r="CJP41" s="104"/>
      <c r="CJQ41" s="104"/>
      <c r="CJR41" s="104"/>
      <c r="CJS41" s="104"/>
      <c r="CJT41" s="104"/>
      <c r="CJU41" s="104"/>
      <c r="CJV41" s="104"/>
      <c r="CJW41" s="104"/>
      <c r="CJX41" s="104"/>
      <c r="CJY41" s="104"/>
      <c r="CJZ41" s="104"/>
      <c r="CKA41" s="104"/>
      <c r="CKB41" s="104"/>
      <c r="CKC41" s="104"/>
      <c r="CKD41" s="104"/>
      <c r="CKE41" s="104"/>
      <c r="CKF41" s="104"/>
      <c r="CKG41" s="104"/>
      <c r="CKH41" s="104"/>
      <c r="CKI41" s="104"/>
      <c r="CKJ41" s="104"/>
      <c r="CKK41" s="104"/>
      <c r="CKL41" s="104"/>
      <c r="CKM41" s="104"/>
      <c r="CKN41" s="104"/>
      <c r="CKO41" s="104"/>
      <c r="CKP41" s="104"/>
      <c r="CKQ41" s="104"/>
      <c r="CKR41" s="104"/>
      <c r="CKS41" s="104"/>
      <c r="CKT41" s="104"/>
      <c r="CKU41" s="104"/>
      <c r="CKV41" s="104"/>
      <c r="CKW41" s="104"/>
      <c r="CKX41" s="104"/>
      <c r="CKY41" s="104"/>
      <c r="CKZ41" s="104"/>
      <c r="CLA41" s="104"/>
      <c r="CLB41" s="104"/>
      <c r="CLC41" s="104"/>
      <c r="CLD41" s="104"/>
      <c r="CLE41" s="104"/>
      <c r="CLF41" s="104"/>
      <c r="CLG41" s="104"/>
      <c r="CLH41" s="104"/>
      <c r="CLI41" s="104"/>
      <c r="CLJ41" s="104"/>
      <c r="CLK41" s="104"/>
      <c r="CLL41" s="104"/>
      <c r="CLM41" s="104"/>
      <c r="CLN41" s="104"/>
      <c r="CLO41" s="104"/>
      <c r="CLP41" s="104"/>
      <c r="CLQ41" s="104"/>
      <c r="CLR41" s="104"/>
      <c r="CLS41" s="104"/>
      <c r="CLT41" s="104"/>
      <c r="CLU41" s="104"/>
      <c r="CLV41" s="104"/>
      <c r="CLW41" s="104"/>
      <c r="CLX41" s="104"/>
      <c r="CLY41" s="104"/>
      <c r="CLZ41" s="104"/>
      <c r="CMA41" s="104"/>
      <c r="CMB41" s="104"/>
      <c r="CMC41" s="104"/>
      <c r="CMD41" s="104"/>
      <c r="CME41" s="104"/>
      <c r="CMF41" s="104"/>
      <c r="CMG41" s="104"/>
      <c r="CMH41" s="104"/>
      <c r="CMI41" s="104"/>
      <c r="CMJ41" s="104"/>
      <c r="CMK41" s="104"/>
      <c r="CML41" s="104"/>
      <c r="CMM41" s="104"/>
      <c r="CMN41" s="104"/>
      <c r="CMO41" s="104"/>
      <c r="CMP41" s="104"/>
      <c r="CMQ41" s="104"/>
      <c r="CMR41" s="104"/>
      <c r="CMS41" s="104"/>
      <c r="CMT41" s="104"/>
      <c r="CMU41" s="104"/>
      <c r="CMV41" s="104"/>
      <c r="CMW41" s="104"/>
      <c r="CMX41" s="104"/>
      <c r="CMY41" s="104"/>
      <c r="CMZ41" s="104"/>
      <c r="CNA41" s="104"/>
      <c r="CNB41" s="104"/>
      <c r="CNC41" s="104"/>
      <c r="CND41" s="104"/>
      <c r="CNE41" s="104"/>
      <c r="CNF41" s="104"/>
      <c r="CNG41" s="104"/>
      <c r="CNH41" s="104"/>
      <c r="CNI41" s="104"/>
      <c r="CNJ41" s="104"/>
      <c r="CNK41" s="104"/>
      <c r="CNL41" s="104"/>
      <c r="CNM41" s="104"/>
      <c r="CNN41" s="104"/>
      <c r="CNO41" s="104"/>
      <c r="CNP41" s="104"/>
      <c r="CNQ41" s="104"/>
      <c r="CNR41" s="104"/>
      <c r="CNS41" s="104"/>
      <c r="CNT41" s="104"/>
      <c r="CNU41" s="104"/>
      <c r="CNV41" s="104"/>
      <c r="CNW41" s="104"/>
      <c r="CNX41" s="104"/>
      <c r="CNY41" s="104"/>
      <c r="CNZ41" s="104"/>
      <c r="COA41" s="104"/>
      <c r="COB41" s="104"/>
      <c r="COC41" s="104"/>
      <c r="COD41" s="104"/>
      <c r="COE41" s="104"/>
      <c r="COF41" s="104"/>
      <c r="COG41" s="104"/>
      <c r="COH41" s="104"/>
      <c r="COI41" s="104"/>
      <c r="COJ41" s="104"/>
      <c r="COK41" s="104"/>
      <c r="COL41" s="104"/>
      <c r="COM41" s="104"/>
      <c r="CON41" s="104"/>
      <c r="COO41" s="104"/>
      <c r="COP41" s="104"/>
      <c r="COQ41" s="104"/>
      <c r="COR41" s="104"/>
      <c r="COS41" s="104"/>
      <c r="COT41" s="104"/>
      <c r="COU41" s="104"/>
      <c r="COV41" s="104"/>
      <c r="COW41" s="104"/>
      <c r="COX41" s="104"/>
      <c r="COY41" s="104"/>
      <c r="COZ41" s="104"/>
      <c r="CPA41" s="104"/>
      <c r="CPB41" s="104"/>
      <c r="CPC41" s="104"/>
      <c r="CPD41" s="104"/>
      <c r="CPE41" s="104"/>
      <c r="CPF41" s="104"/>
      <c r="CPG41" s="104"/>
      <c r="CPH41" s="104"/>
      <c r="CPI41" s="104"/>
      <c r="CPJ41" s="104"/>
      <c r="CPK41" s="104"/>
      <c r="CPL41" s="104"/>
      <c r="CPM41" s="104"/>
      <c r="CPN41" s="104"/>
      <c r="CPO41" s="104"/>
      <c r="CPP41" s="104"/>
      <c r="CPQ41" s="104"/>
      <c r="CPR41" s="104"/>
      <c r="CPS41" s="104"/>
      <c r="CPT41" s="104"/>
      <c r="CPU41" s="104"/>
      <c r="CPV41" s="104"/>
      <c r="CPW41" s="104"/>
      <c r="CPX41" s="104"/>
      <c r="CPY41" s="104"/>
      <c r="CPZ41" s="104"/>
      <c r="CQA41" s="104"/>
      <c r="CQB41" s="104"/>
      <c r="CQC41" s="104"/>
      <c r="CQD41" s="104"/>
      <c r="CQE41" s="104"/>
      <c r="CQF41" s="104"/>
      <c r="CQG41" s="104"/>
      <c r="CQH41" s="104"/>
      <c r="CQI41" s="104"/>
      <c r="CQJ41" s="104"/>
      <c r="CQK41" s="104"/>
      <c r="CQL41" s="104"/>
      <c r="CQM41" s="104"/>
      <c r="CQN41" s="104"/>
      <c r="CQO41" s="104"/>
      <c r="CQP41" s="104"/>
      <c r="CQQ41" s="104"/>
      <c r="CQR41" s="104"/>
      <c r="CQS41" s="104"/>
      <c r="CQT41" s="104"/>
      <c r="CQU41" s="104"/>
      <c r="CQV41" s="104"/>
      <c r="CQW41" s="104"/>
      <c r="CQX41" s="104"/>
      <c r="CQY41" s="104"/>
      <c r="CQZ41" s="104"/>
      <c r="CRA41" s="104"/>
      <c r="CRB41" s="104"/>
      <c r="CRC41" s="104"/>
      <c r="CRD41" s="104"/>
      <c r="CRE41" s="104"/>
      <c r="CRF41" s="104"/>
      <c r="CRG41" s="104"/>
      <c r="CRH41" s="104"/>
      <c r="CRI41" s="104"/>
      <c r="CRJ41" s="104"/>
      <c r="CRK41" s="104"/>
      <c r="CRL41" s="104"/>
      <c r="CRM41" s="104"/>
      <c r="CRN41" s="104"/>
      <c r="CRO41" s="104"/>
      <c r="CRP41" s="104"/>
      <c r="CRQ41" s="104"/>
      <c r="CRR41" s="104"/>
      <c r="CRS41" s="104"/>
      <c r="CRT41" s="104"/>
      <c r="CRU41" s="104"/>
      <c r="CRV41" s="104"/>
      <c r="CRW41" s="104"/>
      <c r="CRX41" s="104"/>
      <c r="CRY41" s="104"/>
      <c r="CRZ41" s="104"/>
      <c r="CSA41" s="104"/>
      <c r="CSB41" s="104"/>
      <c r="CSC41" s="104"/>
      <c r="CSD41" s="104"/>
      <c r="CSE41" s="104"/>
      <c r="CSF41" s="104"/>
      <c r="CSG41" s="104"/>
      <c r="CSH41" s="104"/>
      <c r="CSI41" s="104"/>
      <c r="CSJ41" s="104"/>
      <c r="CSK41" s="104"/>
      <c r="CSL41" s="104"/>
      <c r="CSM41" s="104"/>
      <c r="CSN41" s="104"/>
      <c r="CSO41" s="104"/>
      <c r="CSP41" s="104"/>
      <c r="CSQ41" s="104"/>
      <c r="CSR41" s="104"/>
      <c r="CSS41" s="104"/>
      <c r="CST41" s="104"/>
      <c r="CSU41" s="104"/>
      <c r="CSV41" s="104"/>
      <c r="CSW41" s="104"/>
      <c r="CSX41" s="104"/>
      <c r="CSY41" s="104"/>
      <c r="CSZ41" s="104"/>
      <c r="CTA41" s="104"/>
      <c r="CTB41" s="104"/>
      <c r="CTC41" s="104"/>
      <c r="CTD41" s="104"/>
      <c r="CTE41" s="104"/>
      <c r="CTF41" s="104"/>
      <c r="CTG41" s="104"/>
      <c r="CTH41" s="104"/>
      <c r="CTI41" s="104"/>
      <c r="CTJ41" s="104"/>
      <c r="CTK41" s="104"/>
      <c r="CTL41" s="104"/>
      <c r="CTM41" s="104"/>
      <c r="CTN41" s="104"/>
      <c r="CTO41" s="104"/>
      <c r="CTP41" s="104"/>
      <c r="CTQ41" s="104"/>
      <c r="CTR41" s="104"/>
      <c r="CTS41" s="104"/>
      <c r="CTT41" s="104"/>
      <c r="CTU41" s="104"/>
      <c r="CTV41" s="104"/>
      <c r="CTW41" s="104"/>
      <c r="CTX41" s="104"/>
      <c r="CTY41" s="104"/>
      <c r="CTZ41" s="104"/>
      <c r="CUA41" s="104"/>
      <c r="CUB41" s="104"/>
      <c r="CUC41" s="104"/>
      <c r="CUD41" s="104"/>
      <c r="CUE41" s="104"/>
      <c r="CUF41" s="104"/>
      <c r="CUG41" s="104"/>
      <c r="CUH41" s="104"/>
      <c r="CUI41" s="104"/>
      <c r="CUJ41" s="104"/>
      <c r="CUK41" s="104"/>
      <c r="CUL41" s="104"/>
      <c r="CUM41" s="104"/>
      <c r="CUN41" s="104"/>
      <c r="CUO41" s="104"/>
      <c r="CUP41" s="104"/>
      <c r="CUQ41" s="104"/>
      <c r="CUR41" s="104"/>
      <c r="CUS41" s="104"/>
      <c r="CUT41" s="104"/>
      <c r="CUU41" s="104"/>
      <c r="CUV41" s="104"/>
      <c r="CUW41" s="104"/>
      <c r="CUX41" s="104"/>
      <c r="CUY41" s="104"/>
      <c r="CUZ41" s="104"/>
      <c r="CVA41" s="104"/>
      <c r="CVB41" s="104"/>
      <c r="CVC41" s="104"/>
      <c r="CVD41" s="104"/>
      <c r="CVE41" s="104"/>
      <c r="CVF41" s="104"/>
      <c r="CVG41" s="104"/>
      <c r="CVH41" s="104"/>
      <c r="CVI41" s="104"/>
      <c r="CVJ41" s="104"/>
      <c r="CVK41" s="104"/>
      <c r="CVL41" s="104"/>
      <c r="CVM41" s="104"/>
      <c r="CVN41" s="104"/>
      <c r="CVO41" s="104"/>
      <c r="CVP41" s="104"/>
      <c r="CVQ41" s="104"/>
      <c r="CVR41" s="104"/>
      <c r="CVS41" s="104"/>
      <c r="CVT41" s="104"/>
      <c r="CVU41" s="104"/>
      <c r="CVV41" s="104"/>
      <c r="CVW41" s="104"/>
      <c r="CVX41" s="104"/>
      <c r="CVY41" s="104"/>
      <c r="CVZ41" s="104"/>
      <c r="CWA41" s="104"/>
      <c r="CWB41" s="104"/>
      <c r="CWC41" s="104"/>
      <c r="CWD41" s="104"/>
      <c r="CWE41" s="104"/>
      <c r="CWF41" s="104"/>
      <c r="CWG41" s="104"/>
      <c r="CWH41" s="104"/>
      <c r="CWI41" s="104"/>
      <c r="CWJ41" s="104"/>
      <c r="CWK41" s="104"/>
      <c r="CWL41" s="104"/>
      <c r="CWM41" s="104"/>
      <c r="CWN41" s="104"/>
      <c r="CWO41" s="104"/>
      <c r="CWP41" s="104"/>
      <c r="CWQ41" s="104"/>
      <c r="CWR41" s="104"/>
      <c r="CWS41" s="104"/>
      <c r="CWT41" s="104"/>
      <c r="CWU41" s="104"/>
      <c r="CWV41" s="104"/>
      <c r="CWW41" s="104"/>
      <c r="CWX41" s="104"/>
      <c r="CWY41" s="104"/>
      <c r="CWZ41" s="104"/>
      <c r="CXA41" s="104"/>
      <c r="CXB41" s="104"/>
      <c r="CXC41" s="104"/>
      <c r="CXD41" s="104"/>
      <c r="CXE41" s="104"/>
      <c r="CXF41" s="104"/>
      <c r="CXG41" s="104"/>
      <c r="CXH41" s="104"/>
      <c r="CXI41" s="104"/>
      <c r="CXJ41" s="104"/>
      <c r="CXK41" s="104"/>
      <c r="CXL41" s="104"/>
      <c r="CXM41" s="104"/>
      <c r="CXN41" s="104"/>
      <c r="CXO41" s="104"/>
      <c r="CXP41" s="104"/>
      <c r="CXQ41" s="104"/>
      <c r="CXR41" s="104"/>
      <c r="CXS41" s="104"/>
      <c r="CXT41" s="104"/>
      <c r="CXU41" s="104"/>
      <c r="CXV41" s="104"/>
      <c r="CXW41" s="104"/>
      <c r="CXX41" s="104"/>
      <c r="CXY41" s="104"/>
      <c r="CXZ41" s="104"/>
      <c r="CYA41" s="104"/>
      <c r="CYB41" s="104"/>
      <c r="CYC41" s="104"/>
      <c r="CYD41" s="104"/>
      <c r="CYE41" s="104"/>
      <c r="CYF41" s="104"/>
      <c r="CYG41" s="104"/>
      <c r="CYH41" s="104"/>
      <c r="CYI41" s="104"/>
      <c r="CYJ41" s="104"/>
      <c r="CYK41" s="104"/>
      <c r="CYL41" s="104"/>
      <c r="CYM41" s="104"/>
      <c r="CYN41" s="104"/>
      <c r="CYO41" s="104"/>
      <c r="CYP41" s="104"/>
      <c r="CYQ41" s="104"/>
      <c r="CYR41" s="104"/>
      <c r="CYS41" s="104"/>
      <c r="CYT41" s="104"/>
      <c r="CYU41" s="104"/>
      <c r="CYV41" s="104"/>
      <c r="CYW41" s="104"/>
      <c r="CYX41" s="104"/>
      <c r="CYY41" s="104"/>
      <c r="CYZ41" s="104"/>
      <c r="CZA41" s="104"/>
      <c r="CZB41" s="104"/>
      <c r="CZC41" s="104"/>
      <c r="CZD41" s="104"/>
      <c r="CZE41" s="104"/>
      <c r="CZF41" s="104"/>
      <c r="CZG41" s="104"/>
      <c r="CZH41" s="104"/>
      <c r="CZI41" s="104"/>
      <c r="CZJ41" s="104"/>
      <c r="CZK41" s="104"/>
      <c r="CZL41" s="104"/>
      <c r="CZM41" s="104"/>
      <c r="CZN41" s="104"/>
      <c r="CZO41" s="104"/>
      <c r="CZP41" s="104"/>
      <c r="CZQ41" s="104"/>
      <c r="CZR41" s="104"/>
      <c r="CZS41" s="104"/>
      <c r="CZT41" s="104"/>
      <c r="CZU41" s="104"/>
      <c r="CZV41" s="104"/>
      <c r="CZW41" s="104"/>
      <c r="CZX41" s="104"/>
      <c r="CZY41" s="104"/>
      <c r="CZZ41" s="104"/>
      <c r="DAA41" s="104"/>
      <c r="DAB41" s="104"/>
      <c r="DAC41" s="104"/>
      <c r="DAD41" s="104"/>
      <c r="DAE41" s="104"/>
      <c r="DAF41" s="104"/>
      <c r="DAG41" s="104"/>
      <c r="DAH41" s="104"/>
      <c r="DAI41" s="104"/>
      <c r="DAJ41" s="104"/>
      <c r="DAK41" s="104"/>
      <c r="DAL41" s="104"/>
      <c r="DAM41" s="104"/>
      <c r="DAN41" s="104"/>
      <c r="DAO41" s="104"/>
      <c r="DAP41" s="104"/>
      <c r="DAQ41" s="104"/>
      <c r="DAR41" s="104"/>
      <c r="DAS41" s="104"/>
      <c r="DAT41" s="104"/>
      <c r="DAU41" s="104"/>
      <c r="DAV41" s="104"/>
      <c r="DAW41" s="104"/>
      <c r="DAX41" s="104"/>
      <c r="DAY41" s="104"/>
      <c r="DAZ41" s="104"/>
      <c r="DBA41" s="104"/>
      <c r="DBB41" s="104"/>
      <c r="DBC41" s="104"/>
      <c r="DBD41" s="104"/>
      <c r="DBE41" s="104"/>
      <c r="DBF41" s="104"/>
      <c r="DBG41" s="104"/>
      <c r="DBH41" s="104"/>
      <c r="DBI41" s="104"/>
      <c r="DBJ41" s="104"/>
      <c r="DBK41" s="104"/>
      <c r="DBL41" s="104"/>
      <c r="DBM41" s="104"/>
      <c r="DBN41" s="104"/>
      <c r="DBO41" s="104"/>
      <c r="DBP41" s="104"/>
      <c r="DBQ41" s="104"/>
      <c r="DBR41" s="104"/>
      <c r="DBS41" s="104"/>
      <c r="DBT41" s="104"/>
      <c r="DBU41" s="104"/>
      <c r="DBV41" s="104"/>
      <c r="DBW41" s="104"/>
      <c r="DBX41" s="104"/>
      <c r="DBY41" s="104"/>
      <c r="DBZ41" s="104"/>
      <c r="DCA41" s="104"/>
      <c r="DCB41" s="104"/>
      <c r="DCC41" s="104"/>
      <c r="DCD41" s="104"/>
      <c r="DCE41" s="104"/>
      <c r="DCF41" s="104"/>
      <c r="DCG41" s="104"/>
      <c r="DCH41" s="104"/>
      <c r="DCI41" s="104"/>
      <c r="DCJ41" s="104"/>
      <c r="DCK41" s="104"/>
      <c r="DCL41" s="104"/>
      <c r="DCM41" s="104"/>
      <c r="DCN41" s="104"/>
      <c r="DCO41" s="104"/>
      <c r="DCP41" s="104"/>
      <c r="DCQ41" s="104"/>
      <c r="DCR41" s="104"/>
      <c r="DCS41" s="104"/>
      <c r="DCT41" s="104"/>
      <c r="DCU41" s="104"/>
      <c r="DCV41" s="104"/>
      <c r="DCW41" s="104"/>
      <c r="DCX41" s="104"/>
      <c r="DCY41" s="104"/>
      <c r="DCZ41" s="104"/>
      <c r="DDA41" s="104"/>
      <c r="DDB41" s="104"/>
      <c r="DDC41" s="104"/>
      <c r="DDD41" s="104"/>
      <c r="DDE41" s="104"/>
      <c r="DDF41" s="104"/>
      <c r="DDG41" s="104"/>
      <c r="DDH41" s="104"/>
      <c r="DDI41" s="104"/>
      <c r="DDJ41" s="104"/>
      <c r="DDK41" s="104"/>
      <c r="DDL41" s="104"/>
      <c r="DDM41" s="104"/>
      <c r="DDN41" s="104"/>
      <c r="DDO41" s="104"/>
      <c r="DDP41" s="104"/>
      <c r="DDQ41" s="104"/>
      <c r="DDR41" s="104"/>
      <c r="DDS41" s="104"/>
      <c r="DDT41" s="104"/>
      <c r="DDU41" s="104"/>
      <c r="DDV41" s="104"/>
      <c r="DDW41" s="104"/>
      <c r="DDX41" s="104"/>
      <c r="DDY41" s="104"/>
      <c r="DDZ41" s="104"/>
      <c r="DEA41" s="104"/>
      <c r="DEB41" s="104"/>
      <c r="DEC41" s="104"/>
      <c r="DED41" s="104"/>
      <c r="DEE41" s="104"/>
      <c r="DEF41" s="104"/>
      <c r="DEG41" s="104"/>
      <c r="DEH41" s="104"/>
      <c r="DEI41" s="104"/>
      <c r="DEJ41" s="104"/>
      <c r="DEK41" s="104"/>
      <c r="DEL41" s="104"/>
      <c r="DEM41" s="104"/>
      <c r="DEN41" s="104"/>
      <c r="DEO41" s="104"/>
      <c r="DEP41" s="104"/>
      <c r="DEQ41" s="104"/>
      <c r="DER41" s="104"/>
      <c r="DES41" s="104"/>
      <c r="DET41" s="104"/>
      <c r="DEU41" s="104"/>
      <c r="DEV41" s="104"/>
      <c r="DEW41" s="104"/>
      <c r="DEX41" s="104"/>
      <c r="DEY41" s="104"/>
      <c r="DEZ41" s="104"/>
      <c r="DFA41" s="104"/>
      <c r="DFB41" s="104"/>
    </row>
    <row r="42" spans="1:2862" s="172" customFormat="1" ht="93.75" hidden="1" customHeight="1">
      <c r="A42" s="469"/>
      <c r="B42" s="451"/>
      <c r="C42" s="435"/>
      <c r="D42" s="468"/>
      <c r="E42" s="468"/>
      <c r="F42" s="550"/>
      <c r="G42" s="257"/>
      <c r="H42" s="452"/>
      <c r="I42" s="467"/>
      <c r="J42" s="467"/>
      <c r="K42" s="464"/>
      <c r="L42" s="451"/>
      <c r="M42" s="263" t="s">
        <v>165</v>
      </c>
      <c r="N42" s="257" t="s">
        <v>166</v>
      </c>
      <c r="O42" s="257"/>
      <c r="P42" s="257"/>
      <c r="Q42" s="259">
        <v>0</v>
      </c>
      <c r="R42" s="267">
        <f>AVERAGE(Q42:Q42)</f>
        <v>0</v>
      </c>
      <c r="S42" s="124" t="str">
        <f>IF(R42&lt;=50,"0",IF(AND(R42&gt;=50.01,R42&lt;=75),"1",IF(R42&gt;=75.01,"2")))</f>
        <v>0</v>
      </c>
      <c r="T42" s="471"/>
      <c r="U42" s="532"/>
      <c r="V42" s="464"/>
      <c r="W42" s="536"/>
      <c r="X42" s="248" t="s">
        <v>330</v>
      </c>
      <c r="Y42" s="306" t="s">
        <v>205</v>
      </c>
      <c r="Z42" s="377" t="s">
        <v>205</v>
      </c>
      <c r="AA42" s="320" t="s">
        <v>205</v>
      </c>
      <c r="AB42" s="321" t="s">
        <v>205</v>
      </c>
      <c r="AC42" s="322" t="s">
        <v>205</v>
      </c>
      <c r="AD42" s="279" t="s">
        <v>205</v>
      </c>
      <c r="AE42" s="323" t="s">
        <v>205</v>
      </c>
      <c r="AF42" s="324" t="s">
        <v>205</v>
      </c>
      <c r="AG42" s="279" t="s">
        <v>205</v>
      </c>
      <c r="AH42" s="325" t="str">
        <f t="shared" si="0"/>
        <v>Gestión contractual</v>
      </c>
      <c r="AI42" s="326" t="str">
        <f t="shared" si="1"/>
        <v>14G</v>
      </c>
      <c r="AJ42" s="104"/>
      <c r="AK42" s="327" t="s">
        <v>205</v>
      </c>
      <c r="AL42" s="328" t="s">
        <v>205</v>
      </c>
      <c r="AM42" s="384" t="s">
        <v>205</v>
      </c>
      <c r="AN42" s="111"/>
      <c r="AO42" s="111"/>
      <c r="AP42" s="108"/>
      <c r="AQ42" s="108"/>
      <c r="AR42" s="106"/>
      <c r="AS42" s="75"/>
      <c r="AT42" s="75"/>
      <c r="AU42" s="107"/>
      <c r="AV42" s="106"/>
      <c r="AW42" s="108"/>
      <c r="AX42" s="108"/>
      <c r="AY42" s="108"/>
      <c r="AZ42" s="108"/>
      <c r="BA42" s="106"/>
      <c r="BB42" s="106"/>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c r="IW42" s="104"/>
      <c r="IX42" s="104"/>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4"/>
      <c r="NJ42" s="104"/>
      <c r="NK42" s="104"/>
      <c r="NL42" s="104"/>
      <c r="NM42" s="104"/>
      <c r="NN42" s="104"/>
      <c r="NO42" s="104"/>
      <c r="NP42" s="104"/>
      <c r="NQ42" s="104"/>
      <c r="NR42" s="104"/>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4"/>
      <c r="SD42" s="104"/>
      <c r="SE42" s="104"/>
      <c r="SF42" s="104"/>
      <c r="SG42" s="104"/>
      <c r="SH42" s="104"/>
      <c r="SI42" s="104"/>
      <c r="SJ42" s="104"/>
      <c r="SK42" s="104"/>
      <c r="SL42" s="104"/>
      <c r="SM42" s="104"/>
      <c r="SN42" s="104"/>
      <c r="SO42" s="104"/>
      <c r="SP42" s="104"/>
      <c r="SQ42" s="104"/>
      <c r="SR42" s="104"/>
      <c r="SS42" s="104"/>
      <c r="ST42" s="104"/>
      <c r="SU42" s="104"/>
      <c r="SV42" s="104"/>
      <c r="SW42" s="104"/>
      <c r="SX42" s="104"/>
      <c r="SY42" s="104"/>
      <c r="SZ42" s="104"/>
      <c r="TA42" s="104"/>
      <c r="TB42" s="104"/>
      <c r="TC42" s="104"/>
      <c r="TD42" s="104"/>
      <c r="TE42" s="104"/>
      <c r="TF42" s="104"/>
      <c r="TG42" s="104"/>
      <c r="TH42" s="104"/>
      <c r="TI42" s="104"/>
      <c r="TJ42" s="104"/>
      <c r="TK42" s="104"/>
      <c r="TL42" s="104"/>
      <c r="TM42" s="104"/>
      <c r="TN42" s="104"/>
      <c r="TO42" s="104"/>
      <c r="TP42" s="104"/>
      <c r="TQ42" s="104"/>
      <c r="TR42" s="104"/>
      <c r="TS42" s="104"/>
      <c r="TT42" s="104"/>
      <c r="TU42" s="104"/>
      <c r="TV42" s="104"/>
      <c r="TW42" s="104"/>
      <c r="TX42" s="104"/>
      <c r="TY42" s="104"/>
      <c r="TZ42" s="104"/>
      <c r="UA42" s="104"/>
      <c r="UB42" s="104"/>
      <c r="UC42" s="104"/>
      <c r="UD42" s="104"/>
      <c r="UE42" s="104"/>
      <c r="UF42" s="104"/>
      <c r="UG42" s="104"/>
      <c r="UH42" s="104"/>
      <c r="UI42" s="104"/>
      <c r="UJ42" s="104"/>
      <c r="UK42" s="104"/>
      <c r="UL42" s="104"/>
      <c r="UM42" s="104"/>
      <c r="UN42" s="104"/>
      <c r="UO42" s="104"/>
      <c r="UP42" s="104"/>
      <c r="UQ42" s="104"/>
      <c r="UR42" s="104"/>
      <c r="US42" s="104"/>
      <c r="UT42" s="104"/>
      <c r="UU42" s="104"/>
      <c r="UV42" s="104"/>
      <c r="UW42" s="104"/>
      <c r="UX42" s="104"/>
      <c r="UY42" s="104"/>
      <c r="UZ42" s="104"/>
      <c r="VA42" s="104"/>
      <c r="VB42" s="104"/>
      <c r="VC42" s="104"/>
      <c r="VD42" s="104"/>
      <c r="VE42" s="104"/>
      <c r="VF42" s="104"/>
      <c r="VG42" s="104"/>
      <c r="VH42" s="104"/>
      <c r="VI42" s="104"/>
      <c r="VJ42" s="104"/>
      <c r="VK42" s="104"/>
      <c r="VL42" s="104"/>
      <c r="VM42" s="104"/>
      <c r="VN42" s="104"/>
      <c r="VO42" s="104"/>
      <c r="VP42" s="104"/>
      <c r="VQ42" s="104"/>
      <c r="VR42" s="104"/>
      <c r="VS42" s="104"/>
      <c r="VT42" s="104"/>
      <c r="VU42" s="104"/>
      <c r="VV42" s="104"/>
      <c r="VW42" s="104"/>
      <c r="VX42" s="104"/>
      <c r="VY42" s="104"/>
      <c r="VZ42" s="104"/>
      <c r="WA42" s="104"/>
      <c r="WB42" s="104"/>
      <c r="WC42" s="104"/>
      <c r="WD42" s="104"/>
      <c r="WE42" s="104"/>
      <c r="WF42" s="104"/>
      <c r="WG42" s="104"/>
      <c r="WH42" s="104"/>
      <c r="WI42" s="104"/>
      <c r="WJ42" s="104"/>
      <c r="WK42" s="104"/>
      <c r="WL42" s="104"/>
      <c r="WM42" s="104"/>
      <c r="WN42" s="104"/>
      <c r="WO42" s="104"/>
      <c r="WP42" s="104"/>
      <c r="WQ42" s="104"/>
      <c r="WR42" s="104"/>
      <c r="WS42" s="104"/>
      <c r="WT42" s="104"/>
      <c r="WU42" s="104"/>
      <c r="WV42" s="104"/>
      <c r="WW42" s="104"/>
      <c r="WX42" s="104"/>
      <c r="WY42" s="104"/>
      <c r="WZ42" s="104"/>
      <c r="XA42" s="104"/>
      <c r="XB42" s="104"/>
      <c r="XC42" s="104"/>
      <c r="XD42" s="104"/>
      <c r="XE42" s="104"/>
      <c r="XF42" s="104"/>
      <c r="XG42" s="104"/>
      <c r="XH42" s="104"/>
      <c r="XI42" s="104"/>
      <c r="XJ42" s="104"/>
      <c r="XK42" s="104"/>
      <c r="XL42" s="104"/>
      <c r="XM42" s="104"/>
      <c r="XN42" s="104"/>
      <c r="XO42" s="104"/>
      <c r="XP42" s="104"/>
      <c r="XQ42" s="104"/>
      <c r="XR42" s="104"/>
      <c r="XS42" s="104"/>
      <c r="XT42" s="104"/>
      <c r="XU42" s="104"/>
      <c r="XV42" s="104"/>
      <c r="XW42" s="104"/>
      <c r="XX42" s="104"/>
      <c r="XY42" s="104"/>
      <c r="XZ42" s="104"/>
      <c r="YA42" s="104"/>
      <c r="YB42" s="104"/>
      <c r="YC42" s="104"/>
      <c r="YD42" s="104"/>
      <c r="YE42" s="104"/>
      <c r="YF42" s="104"/>
      <c r="YG42" s="104"/>
      <c r="YH42" s="104"/>
      <c r="YI42" s="104"/>
      <c r="YJ42" s="104"/>
      <c r="YK42" s="104"/>
      <c r="YL42" s="104"/>
      <c r="YM42" s="104"/>
      <c r="YN42" s="104"/>
      <c r="YO42" s="104"/>
      <c r="YP42" s="104"/>
      <c r="YQ42" s="104"/>
      <c r="YR42" s="104"/>
      <c r="YS42" s="104"/>
      <c r="YT42" s="104"/>
      <c r="YU42" s="104"/>
      <c r="YV42" s="104"/>
      <c r="YW42" s="104"/>
      <c r="YX42" s="104"/>
      <c r="YY42" s="104"/>
      <c r="YZ42" s="104"/>
      <c r="ZA42" s="104"/>
      <c r="ZB42" s="104"/>
      <c r="ZC42" s="104"/>
      <c r="ZD42" s="104"/>
      <c r="ZE42" s="104"/>
      <c r="ZF42" s="104"/>
      <c r="ZG42" s="104"/>
      <c r="ZH42" s="104"/>
      <c r="ZI42" s="104"/>
      <c r="ZJ42" s="104"/>
      <c r="ZK42" s="104"/>
      <c r="ZL42" s="104"/>
      <c r="ZM42" s="104"/>
      <c r="ZN42" s="104"/>
      <c r="ZO42" s="104"/>
      <c r="ZP42" s="104"/>
      <c r="ZQ42" s="104"/>
      <c r="ZR42" s="104"/>
      <c r="ZS42" s="104"/>
      <c r="ZT42" s="104"/>
      <c r="ZU42" s="104"/>
      <c r="ZV42" s="104"/>
      <c r="ZW42" s="104"/>
      <c r="ZX42" s="104"/>
      <c r="ZY42" s="104"/>
      <c r="ZZ42" s="104"/>
      <c r="AAA42" s="104"/>
      <c r="AAB42" s="104"/>
      <c r="AAC42" s="104"/>
      <c r="AAD42" s="104"/>
      <c r="AAE42" s="104"/>
      <c r="AAF42" s="104"/>
      <c r="AAG42" s="104"/>
      <c r="AAH42" s="104"/>
      <c r="AAI42" s="104"/>
      <c r="AAJ42" s="104"/>
      <c r="AAK42" s="104"/>
      <c r="AAL42" s="104"/>
      <c r="AAM42" s="104"/>
      <c r="AAN42" s="104"/>
      <c r="AAO42" s="104"/>
      <c r="AAP42" s="104"/>
      <c r="AAQ42" s="104"/>
      <c r="AAR42" s="104"/>
      <c r="AAS42" s="104"/>
      <c r="AAT42" s="104"/>
      <c r="AAU42" s="104"/>
      <c r="AAV42" s="104"/>
      <c r="AAW42" s="104"/>
      <c r="AAX42" s="104"/>
      <c r="AAY42" s="104"/>
      <c r="AAZ42" s="104"/>
      <c r="ABA42" s="104"/>
      <c r="ABB42" s="104"/>
      <c r="ABC42" s="104"/>
      <c r="ABD42" s="104"/>
      <c r="ABE42" s="104"/>
      <c r="ABF42" s="104"/>
      <c r="ABG42" s="104"/>
      <c r="ABH42" s="104"/>
      <c r="ABI42" s="104"/>
      <c r="ABJ42" s="104"/>
      <c r="ABK42" s="104"/>
      <c r="ABL42" s="104"/>
      <c r="ABM42" s="104"/>
      <c r="ABN42" s="104"/>
      <c r="ABO42" s="104"/>
      <c r="ABP42" s="104"/>
      <c r="ABQ42" s="104"/>
      <c r="ABR42" s="104"/>
      <c r="ABS42" s="104"/>
      <c r="ABT42" s="104"/>
      <c r="ABU42" s="104"/>
      <c r="ABV42" s="104"/>
      <c r="ABW42" s="104"/>
      <c r="ABX42" s="104"/>
      <c r="ABY42" s="104"/>
      <c r="ABZ42" s="104"/>
      <c r="ACA42" s="104"/>
      <c r="ACB42" s="104"/>
      <c r="ACC42" s="104"/>
      <c r="ACD42" s="104"/>
      <c r="ACE42" s="104"/>
      <c r="ACF42" s="104"/>
      <c r="ACG42" s="104"/>
      <c r="ACH42" s="104"/>
      <c r="ACI42" s="104"/>
      <c r="ACJ42" s="104"/>
      <c r="ACK42" s="104"/>
      <c r="ACL42" s="104"/>
      <c r="ACM42" s="104"/>
      <c r="ACN42" s="104"/>
      <c r="ACO42" s="104"/>
      <c r="ACP42" s="104"/>
      <c r="ACQ42" s="104"/>
      <c r="ACR42" s="104"/>
      <c r="ACS42" s="104"/>
      <c r="ACT42" s="104"/>
      <c r="ACU42" s="104"/>
      <c r="ACV42" s="104"/>
      <c r="ACW42" s="104"/>
      <c r="ACX42" s="104"/>
      <c r="ACY42" s="104"/>
      <c r="ACZ42" s="104"/>
      <c r="ADA42" s="104"/>
      <c r="ADB42" s="104"/>
      <c r="ADC42" s="104"/>
      <c r="ADD42" s="104"/>
      <c r="ADE42" s="104"/>
      <c r="ADF42" s="104"/>
      <c r="ADG42" s="104"/>
      <c r="ADH42" s="104"/>
      <c r="ADI42" s="104"/>
      <c r="ADJ42" s="104"/>
      <c r="ADK42" s="104"/>
      <c r="ADL42" s="104"/>
      <c r="ADM42" s="104"/>
      <c r="ADN42" s="104"/>
      <c r="ADO42" s="104"/>
      <c r="ADP42" s="104"/>
      <c r="ADQ42" s="104"/>
      <c r="ADR42" s="104"/>
      <c r="ADS42" s="104"/>
      <c r="ADT42" s="104"/>
      <c r="ADU42" s="104"/>
      <c r="ADV42" s="104"/>
      <c r="ADW42" s="104"/>
      <c r="ADX42" s="104"/>
      <c r="ADY42" s="104"/>
      <c r="ADZ42" s="104"/>
      <c r="AEA42" s="104"/>
      <c r="AEB42" s="104"/>
      <c r="AEC42" s="104"/>
      <c r="AED42" s="104"/>
      <c r="AEE42" s="104"/>
      <c r="AEF42" s="104"/>
      <c r="AEG42" s="104"/>
      <c r="AEH42" s="104"/>
      <c r="AEI42" s="104"/>
      <c r="AEJ42" s="104"/>
      <c r="AEK42" s="104"/>
      <c r="AEL42" s="104"/>
      <c r="AEM42" s="104"/>
      <c r="AEN42" s="104"/>
      <c r="AEO42" s="104"/>
      <c r="AEP42" s="104"/>
      <c r="AEQ42" s="104"/>
      <c r="AER42" s="104"/>
      <c r="AES42" s="104"/>
      <c r="AET42" s="104"/>
      <c r="AEU42" s="104"/>
      <c r="AEV42" s="104"/>
      <c r="AEW42" s="104"/>
      <c r="AEX42" s="104"/>
      <c r="AEY42" s="104"/>
      <c r="AEZ42" s="104"/>
      <c r="AFA42" s="104"/>
      <c r="AFB42" s="104"/>
      <c r="AFC42" s="104"/>
      <c r="AFD42" s="104"/>
      <c r="AFE42" s="104"/>
      <c r="AFF42" s="104"/>
      <c r="AFG42" s="104"/>
      <c r="AFH42" s="104"/>
      <c r="AFI42" s="104"/>
      <c r="AFJ42" s="104"/>
      <c r="AFK42" s="104"/>
      <c r="AFL42" s="104"/>
      <c r="AFM42" s="104"/>
      <c r="AFN42" s="104"/>
      <c r="AFO42" s="104"/>
      <c r="AFP42" s="104"/>
      <c r="AFQ42" s="104"/>
      <c r="AFR42" s="104"/>
      <c r="AFS42" s="104"/>
      <c r="AFT42" s="104"/>
      <c r="AFU42" s="104"/>
      <c r="AFV42" s="104"/>
      <c r="AFW42" s="104"/>
      <c r="AFX42" s="104"/>
      <c r="AFY42" s="104"/>
      <c r="AFZ42" s="104"/>
      <c r="AGA42" s="104"/>
      <c r="AGB42" s="104"/>
      <c r="AGC42" s="104"/>
      <c r="AGD42" s="104"/>
      <c r="AGE42" s="104"/>
      <c r="AGF42" s="104"/>
      <c r="AGG42" s="104"/>
      <c r="AGH42" s="104"/>
      <c r="AGI42" s="104"/>
      <c r="AGJ42" s="104"/>
      <c r="AGK42" s="104"/>
      <c r="AGL42" s="104"/>
      <c r="AGM42" s="104"/>
      <c r="AGN42" s="104"/>
      <c r="AGO42" s="104"/>
      <c r="AGP42" s="104"/>
      <c r="AGQ42" s="104"/>
      <c r="AGR42" s="104"/>
      <c r="AGS42" s="104"/>
      <c r="AGT42" s="104"/>
      <c r="AGU42" s="104"/>
      <c r="AGV42" s="104"/>
      <c r="AGW42" s="104"/>
      <c r="AGX42" s="104"/>
      <c r="AGY42" s="104"/>
      <c r="AGZ42" s="104"/>
      <c r="AHA42" s="104"/>
      <c r="AHB42" s="104"/>
      <c r="AHC42" s="104"/>
      <c r="AHD42" s="104"/>
      <c r="AHE42" s="104"/>
      <c r="AHF42" s="104"/>
      <c r="AHG42" s="104"/>
      <c r="AHH42" s="104"/>
      <c r="AHI42" s="104"/>
      <c r="AHJ42" s="104"/>
      <c r="AHK42" s="104"/>
      <c r="AHL42" s="104"/>
      <c r="AHM42" s="104"/>
      <c r="AHN42" s="104"/>
      <c r="AHO42" s="104"/>
      <c r="AHP42" s="104"/>
      <c r="AHQ42" s="104"/>
      <c r="AHR42" s="104"/>
      <c r="AHS42" s="104"/>
      <c r="AHT42" s="104"/>
      <c r="AHU42" s="104"/>
      <c r="AHV42" s="104"/>
      <c r="AHW42" s="104"/>
      <c r="AHX42" s="104"/>
      <c r="AHY42" s="104"/>
      <c r="AHZ42" s="104"/>
      <c r="AIA42" s="104"/>
      <c r="AIB42" s="104"/>
      <c r="AIC42" s="104"/>
      <c r="AID42" s="104"/>
      <c r="AIE42" s="104"/>
      <c r="AIF42" s="104"/>
      <c r="AIG42" s="104"/>
      <c r="AIH42" s="104"/>
      <c r="AII42" s="104"/>
      <c r="AIJ42" s="104"/>
      <c r="AIK42" s="104"/>
      <c r="AIL42" s="104"/>
      <c r="AIM42" s="104"/>
      <c r="AIN42" s="104"/>
      <c r="AIO42" s="104"/>
      <c r="AIP42" s="104"/>
      <c r="AIQ42" s="104"/>
      <c r="AIR42" s="104"/>
      <c r="AIS42" s="104"/>
      <c r="AIT42" s="104"/>
      <c r="AIU42" s="104"/>
      <c r="AIV42" s="104"/>
      <c r="AIW42" s="104"/>
      <c r="AIX42" s="104"/>
      <c r="AIY42" s="104"/>
      <c r="AIZ42" s="104"/>
      <c r="AJA42" s="104"/>
      <c r="AJB42" s="104"/>
      <c r="AJC42" s="104"/>
      <c r="AJD42" s="104"/>
      <c r="AJE42" s="104"/>
      <c r="AJF42" s="104"/>
      <c r="AJG42" s="104"/>
      <c r="AJH42" s="104"/>
      <c r="AJI42" s="104"/>
      <c r="AJJ42" s="104"/>
      <c r="AJK42" s="104"/>
      <c r="AJL42" s="104"/>
      <c r="AJM42" s="104"/>
      <c r="AJN42" s="104"/>
      <c r="AJO42" s="104"/>
      <c r="AJP42" s="104"/>
      <c r="AJQ42" s="104"/>
      <c r="AJR42" s="104"/>
      <c r="AJS42" s="104"/>
      <c r="AJT42" s="104"/>
      <c r="AJU42" s="104"/>
      <c r="AJV42" s="104"/>
      <c r="AJW42" s="104"/>
      <c r="AJX42" s="104"/>
      <c r="AJY42" s="104"/>
      <c r="AJZ42" s="104"/>
      <c r="AKA42" s="104"/>
      <c r="AKB42" s="104"/>
      <c r="AKC42" s="104"/>
      <c r="AKD42" s="104"/>
      <c r="AKE42" s="104"/>
      <c r="AKF42" s="104"/>
      <c r="AKG42" s="104"/>
      <c r="AKH42" s="104"/>
      <c r="AKI42" s="104"/>
      <c r="AKJ42" s="104"/>
      <c r="AKK42" s="104"/>
      <c r="AKL42" s="104"/>
      <c r="AKM42" s="104"/>
      <c r="AKN42" s="104"/>
      <c r="AKO42" s="104"/>
      <c r="AKP42" s="104"/>
      <c r="AKQ42" s="104"/>
      <c r="AKR42" s="104"/>
      <c r="AKS42" s="104"/>
      <c r="AKT42" s="104"/>
      <c r="AKU42" s="104"/>
      <c r="AKV42" s="104"/>
      <c r="AKW42" s="104"/>
      <c r="AKX42" s="104"/>
      <c r="AKY42" s="104"/>
      <c r="AKZ42" s="104"/>
      <c r="ALA42" s="104"/>
      <c r="ALB42" s="104"/>
      <c r="ALC42" s="104"/>
      <c r="ALD42" s="104"/>
      <c r="ALE42" s="104"/>
      <c r="ALF42" s="104"/>
      <c r="ALG42" s="104"/>
      <c r="ALH42" s="104"/>
      <c r="ALI42" s="104"/>
      <c r="ALJ42" s="104"/>
      <c r="ALK42" s="104"/>
      <c r="ALL42" s="104"/>
      <c r="ALM42" s="104"/>
      <c r="ALN42" s="104"/>
      <c r="ALO42" s="104"/>
      <c r="ALP42" s="104"/>
      <c r="ALQ42" s="104"/>
      <c r="ALR42" s="104"/>
      <c r="ALS42" s="104"/>
      <c r="ALT42" s="104"/>
      <c r="ALU42" s="104"/>
      <c r="ALV42" s="104"/>
      <c r="ALW42" s="104"/>
      <c r="ALX42" s="104"/>
      <c r="ALY42" s="104"/>
      <c r="ALZ42" s="104"/>
      <c r="AMA42" s="104"/>
      <c r="AMB42" s="104"/>
      <c r="AMC42" s="104"/>
      <c r="AMD42" s="104"/>
      <c r="AME42" s="104"/>
      <c r="AMF42" s="104"/>
      <c r="AMG42" s="104"/>
      <c r="AMH42" s="104"/>
      <c r="AMI42" s="104"/>
      <c r="AMJ42" s="104"/>
      <c r="AMK42" s="104"/>
      <c r="AML42" s="104"/>
      <c r="AMM42" s="104"/>
      <c r="AMN42" s="104"/>
      <c r="AMO42" s="104"/>
      <c r="AMP42" s="104"/>
      <c r="AMQ42" s="104"/>
      <c r="AMR42" s="104"/>
      <c r="AMS42" s="104"/>
      <c r="AMT42" s="104"/>
      <c r="AMU42" s="104"/>
      <c r="AMV42" s="104"/>
      <c r="AMW42" s="104"/>
      <c r="AMX42" s="104"/>
      <c r="AMY42" s="104"/>
      <c r="AMZ42" s="104"/>
      <c r="ANA42" s="104"/>
      <c r="ANB42" s="104"/>
      <c r="ANC42" s="104"/>
      <c r="AND42" s="104"/>
      <c r="ANE42" s="104"/>
      <c r="ANF42" s="104"/>
      <c r="ANG42" s="104"/>
      <c r="ANH42" s="104"/>
      <c r="ANI42" s="104"/>
      <c r="ANJ42" s="104"/>
      <c r="ANK42" s="104"/>
      <c r="ANL42" s="104"/>
      <c r="ANM42" s="104"/>
      <c r="ANN42" s="104"/>
      <c r="ANO42" s="104"/>
      <c r="ANP42" s="104"/>
      <c r="ANQ42" s="104"/>
      <c r="ANR42" s="104"/>
      <c r="ANS42" s="104"/>
      <c r="ANT42" s="104"/>
      <c r="ANU42" s="104"/>
      <c r="ANV42" s="104"/>
      <c r="ANW42" s="104"/>
      <c r="ANX42" s="104"/>
      <c r="ANY42" s="104"/>
      <c r="ANZ42" s="104"/>
      <c r="AOA42" s="104"/>
      <c r="AOB42" s="104"/>
      <c r="AOC42" s="104"/>
      <c r="AOD42" s="104"/>
      <c r="AOE42" s="104"/>
      <c r="AOF42" s="104"/>
      <c r="AOG42" s="104"/>
      <c r="AOH42" s="104"/>
      <c r="AOI42" s="104"/>
      <c r="AOJ42" s="104"/>
      <c r="AOK42" s="104"/>
      <c r="AOL42" s="104"/>
      <c r="AOM42" s="104"/>
      <c r="AON42" s="104"/>
      <c r="AOO42" s="104"/>
      <c r="AOP42" s="104"/>
      <c r="AOQ42" s="104"/>
      <c r="AOR42" s="104"/>
      <c r="AOS42" s="104"/>
      <c r="AOT42" s="104"/>
      <c r="AOU42" s="104"/>
      <c r="AOV42" s="104"/>
      <c r="AOW42" s="104"/>
      <c r="AOX42" s="104"/>
      <c r="AOY42" s="104"/>
      <c r="AOZ42" s="104"/>
      <c r="APA42" s="104"/>
      <c r="APB42" s="104"/>
      <c r="APC42" s="104"/>
      <c r="APD42" s="104"/>
      <c r="APE42" s="104"/>
      <c r="APF42" s="104"/>
      <c r="APG42" s="104"/>
      <c r="APH42" s="104"/>
      <c r="API42" s="104"/>
      <c r="APJ42" s="104"/>
      <c r="APK42" s="104"/>
      <c r="APL42" s="104"/>
      <c r="APM42" s="104"/>
      <c r="APN42" s="104"/>
      <c r="APO42" s="104"/>
      <c r="APP42" s="104"/>
      <c r="APQ42" s="104"/>
      <c r="APR42" s="104"/>
      <c r="APS42" s="104"/>
      <c r="APT42" s="104"/>
      <c r="APU42" s="104"/>
      <c r="APV42" s="104"/>
      <c r="APW42" s="104"/>
      <c r="APX42" s="104"/>
      <c r="APY42" s="104"/>
      <c r="APZ42" s="104"/>
      <c r="AQA42" s="104"/>
      <c r="AQB42" s="104"/>
      <c r="AQC42" s="104"/>
      <c r="AQD42" s="104"/>
      <c r="AQE42" s="104"/>
      <c r="AQF42" s="104"/>
      <c r="AQG42" s="104"/>
      <c r="AQH42" s="104"/>
      <c r="AQI42" s="104"/>
      <c r="AQJ42" s="104"/>
      <c r="AQK42" s="104"/>
      <c r="AQL42" s="104"/>
      <c r="AQM42" s="104"/>
      <c r="AQN42" s="104"/>
      <c r="AQO42" s="104"/>
      <c r="AQP42" s="104"/>
      <c r="AQQ42" s="104"/>
      <c r="AQR42" s="104"/>
      <c r="AQS42" s="104"/>
      <c r="AQT42" s="104"/>
      <c r="AQU42" s="104"/>
      <c r="AQV42" s="104"/>
      <c r="AQW42" s="104"/>
      <c r="AQX42" s="104"/>
      <c r="AQY42" s="104"/>
      <c r="AQZ42" s="104"/>
      <c r="ARA42" s="104"/>
      <c r="ARB42" s="104"/>
      <c r="ARC42" s="104"/>
      <c r="ARD42" s="104"/>
      <c r="ARE42" s="104"/>
      <c r="ARF42" s="104"/>
      <c r="ARG42" s="104"/>
      <c r="ARH42" s="104"/>
      <c r="ARI42" s="104"/>
      <c r="ARJ42" s="104"/>
      <c r="ARK42" s="104"/>
      <c r="ARL42" s="104"/>
      <c r="ARM42" s="104"/>
      <c r="ARN42" s="104"/>
      <c r="ARO42" s="104"/>
      <c r="ARP42" s="104"/>
      <c r="ARQ42" s="104"/>
      <c r="ARR42" s="104"/>
      <c r="ARS42" s="104"/>
      <c r="ART42" s="104"/>
      <c r="ARU42" s="104"/>
      <c r="ARV42" s="104"/>
      <c r="ARW42" s="104"/>
      <c r="ARX42" s="104"/>
      <c r="ARY42" s="104"/>
      <c r="ARZ42" s="104"/>
      <c r="ASA42" s="104"/>
      <c r="ASB42" s="104"/>
      <c r="ASC42" s="104"/>
      <c r="ASD42" s="104"/>
      <c r="ASE42" s="104"/>
      <c r="ASF42" s="104"/>
      <c r="ASG42" s="104"/>
      <c r="ASH42" s="104"/>
      <c r="ASI42" s="104"/>
      <c r="ASJ42" s="104"/>
      <c r="ASK42" s="104"/>
      <c r="ASL42" s="104"/>
      <c r="ASM42" s="104"/>
      <c r="ASN42" s="104"/>
      <c r="ASO42" s="104"/>
      <c r="ASP42" s="104"/>
      <c r="ASQ42" s="104"/>
      <c r="ASR42" s="104"/>
      <c r="ASS42" s="104"/>
      <c r="AST42" s="104"/>
      <c r="ASU42" s="104"/>
      <c r="ASV42" s="104"/>
      <c r="ASW42" s="104"/>
      <c r="ASX42" s="104"/>
      <c r="ASY42" s="104"/>
      <c r="ASZ42" s="104"/>
      <c r="ATA42" s="104"/>
      <c r="ATB42" s="104"/>
      <c r="ATC42" s="104"/>
      <c r="ATD42" s="104"/>
      <c r="ATE42" s="104"/>
      <c r="ATF42" s="104"/>
      <c r="ATG42" s="104"/>
      <c r="ATH42" s="104"/>
      <c r="ATI42" s="104"/>
      <c r="ATJ42" s="104"/>
      <c r="ATK42" s="104"/>
      <c r="ATL42" s="104"/>
      <c r="ATM42" s="104"/>
      <c r="ATN42" s="104"/>
      <c r="ATO42" s="104"/>
      <c r="ATP42" s="104"/>
      <c r="ATQ42" s="104"/>
      <c r="ATR42" s="104"/>
      <c r="ATS42" s="104"/>
      <c r="ATT42" s="104"/>
      <c r="ATU42" s="104"/>
      <c r="ATV42" s="104"/>
      <c r="ATW42" s="104"/>
      <c r="ATX42" s="104"/>
      <c r="ATY42" s="104"/>
      <c r="ATZ42" s="104"/>
      <c r="AUA42" s="104"/>
      <c r="AUB42" s="104"/>
      <c r="AUC42" s="104"/>
      <c r="AUD42" s="104"/>
      <c r="AUE42" s="104"/>
      <c r="AUF42" s="104"/>
      <c r="AUG42" s="104"/>
      <c r="AUH42" s="104"/>
      <c r="AUI42" s="104"/>
      <c r="AUJ42" s="104"/>
      <c r="AUK42" s="104"/>
      <c r="AUL42" s="104"/>
      <c r="AUM42" s="104"/>
      <c r="AUN42" s="104"/>
      <c r="AUO42" s="104"/>
      <c r="AUP42" s="104"/>
      <c r="AUQ42" s="104"/>
      <c r="AUR42" s="104"/>
      <c r="AUS42" s="104"/>
      <c r="AUT42" s="104"/>
      <c r="AUU42" s="104"/>
      <c r="AUV42" s="104"/>
      <c r="AUW42" s="104"/>
      <c r="AUX42" s="104"/>
      <c r="AUY42" s="104"/>
      <c r="AUZ42" s="104"/>
      <c r="AVA42" s="104"/>
      <c r="AVB42" s="104"/>
      <c r="AVC42" s="104"/>
      <c r="AVD42" s="104"/>
      <c r="AVE42" s="104"/>
      <c r="AVF42" s="104"/>
      <c r="AVG42" s="104"/>
      <c r="AVH42" s="104"/>
      <c r="AVI42" s="104"/>
      <c r="AVJ42" s="104"/>
      <c r="AVK42" s="104"/>
      <c r="AVL42" s="104"/>
      <c r="AVM42" s="104"/>
      <c r="AVN42" s="104"/>
      <c r="AVO42" s="104"/>
      <c r="AVP42" s="104"/>
      <c r="AVQ42" s="104"/>
      <c r="AVR42" s="104"/>
      <c r="AVS42" s="104"/>
      <c r="AVT42" s="104"/>
      <c r="AVU42" s="104"/>
      <c r="AVV42" s="104"/>
      <c r="AVW42" s="104"/>
      <c r="AVX42" s="104"/>
      <c r="AVY42" s="104"/>
      <c r="AVZ42" s="104"/>
      <c r="AWA42" s="104"/>
      <c r="AWB42" s="104"/>
      <c r="AWC42" s="104"/>
      <c r="AWD42" s="104"/>
      <c r="AWE42" s="104"/>
      <c r="AWF42" s="104"/>
      <c r="AWG42" s="104"/>
      <c r="AWH42" s="104"/>
      <c r="AWI42" s="104"/>
      <c r="AWJ42" s="104"/>
      <c r="AWK42" s="104"/>
      <c r="AWL42" s="104"/>
      <c r="AWM42" s="104"/>
      <c r="AWN42" s="104"/>
      <c r="AWO42" s="104"/>
      <c r="AWP42" s="104"/>
      <c r="AWQ42" s="104"/>
      <c r="AWR42" s="104"/>
      <c r="AWS42" s="104"/>
      <c r="AWT42" s="104"/>
      <c r="AWU42" s="104"/>
      <c r="AWV42" s="104"/>
      <c r="AWW42" s="104"/>
      <c r="AWX42" s="104"/>
      <c r="AWY42" s="104"/>
      <c r="AWZ42" s="104"/>
      <c r="AXA42" s="104"/>
      <c r="AXB42" s="104"/>
      <c r="AXC42" s="104"/>
      <c r="AXD42" s="104"/>
      <c r="AXE42" s="104"/>
      <c r="AXF42" s="104"/>
      <c r="AXG42" s="104"/>
      <c r="AXH42" s="104"/>
      <c r="AXI42" s="104"/>
      <c r="AXJ42" s="104"/>
      <c r="AXK42" s="104"/>
      <c r="AXL42" s="104"/>
      <c r="AXM42" s="104"/>
      <c r="AXN42" s="104"/>
      <c r="AXO42" s="104"/>
      <c r="AXP42" s="104"/>
      <c r="AXQ42" s="104"/>
      <c r="AXR42" s="104"/>
      <c r="AXS42" s="104"/>
      <c r="AXT42" s="104"/>
      <c r="AXU42" s="104"/>
      <c r="AXV42" s="104"/>
      <c r="AXW42" s="104"/>
      <c r="AXX42" s="104"/>
      <c r="AXY42" s="104"/>
      <c r="AXZ42" s="104"/>
      <c r="AYA42" s="104"/>
      <c r="AYB42" s="104"/>
      <c r="AYC42" s="104"/>
      <c r="AYD42" s="104"/>
      <c r="AYE42" s="104"/>
      <c r="AYF42" s="104"/>
      <c r="AYG42" s="104"/>
      <c r="AYH42" s="104"/>
      <c r="AYI42" s="104"/>
      <c r="AYJ42" s="104"/>
      <c r="AYK42" s="104"/>
      <c r="AYL42" s="104"/>
      <c r="AYM42" s="104"/>
      <c r="AYN42" s="104"/>
      <c r="AYO42" s="104"/>
      <c r="AYP42" s="104"/>
      <c r="AYQ42" s="104"/>
      <c r="AYR42" s="104"/>
      <c r="AYS42" s="104"/>
      <c r="AYT42" s="104"/>
      <c r="AYU42" s="104"/>
      <c r="AYV42" s="104"/>
      <c r="AYW42" s="104"/>
      <c r="AYX42" s="104"/>
      <c r="AYY42" s="104"/>
      <c r="AYZ42" s="104"/>
      <c r="AZA42" s="104"/>
      <c r="AZB42" s="104"/>
      <c r="AZC42" s="104"/>
      <c r="AZD42" s="104"/>
      <c r="AZE42" s="104"/>
      <c r="AZF42" s="104"/>
      <c r="AZG42" s="104"/>
      <c r="AZH42" s="104"/>
      <c r="AZI42" s="104"/>
      <c r="AZJ42" s="104"/>
      <c r="AZK42" s="104"/>
      <c r="AZL42" s="104"/>
      <c r="AZM42" s="104"/>
      <c r="AZN42" s="104"/>
      <c r="AZO42" s="104"/>
      <c r="AZP42" s="104"/>
      <c r="AZQ42" s="104"/>
      <c r="AZR42" s="104"/>
      <c r="AZS42" s="104"/>
      <c r="AZT42" s="104"/>
      <c r="AZU42" s="104"/>
      <c r="AZV42" s="104"/>
      <c r="AZW42" s="104"/>
      <c r="AZX42" s="104"/>
      <c r="AZY42" s="104"/>
      <c r="AZZ42" s="104"/>
      <c r="BAA42" s="104"/>
      <c r="BAB42" s="104"/>
      <c r="BAC42" s="104"/>
      <c r="BAD42" s="104"/>
      <c r="BAE42" s="104"/>
      <c r="BAF42" s="104"/>
      <c r="BAG42" s="104"/>
      <c r="BAH42" s="104"/>
      <c r="BAI42" s="104"/>
      <c r="BAJ42" s="104"/>
      <c r="BAK42" s="104"/>
      <c r="BAL42" s="104"/>
      <c r="BAM42" s="104"/>
      <c r="BAN42" s="104"/>
      <c r="BAO42" s="104"/>
      <c r="BAP42" s="104"/>
      <c r="BAQ42" s="104"/>
      <c r="BAR42" s="104"/>
      <c r="BAS42" s="104"/>
      <c r="BAT42" s="104"/>
      <c r="BAU42" s="104"/>
      <c r="BAV42" s="104"/>
      <c r="BAW42" s="104"/>
      <c r="BAX42" s="104"/>
      <c r="BAY42" s="104"/>
      <c r="BAZ42" s="104"/>
      <c r="BBA42" s="104"/>
      <c r="BBB42" s="104"/>
      <c r="BBC42" s="104"/>
      <c r="BBD42" s="104"/>
      <c r="BBE42" s="104"/>
      <c r="BBF42" s="104"/>
      <c r="BBG42" s="104"/>
      <c r="BBH42" s="104"/>
      <c r="BBI42" s="104"/>
      <c r="BBJ42" s="104"/>
      <c r="BBK42" s="104"/>
      <c r="BBL42" s="104"/>
      <c r="BBM42" s="104"/>
      <c r="BBN42" s="104"/>
      <c r="BBO42" s="104"/>
      <c r="BBP42" s="104"/>
      <c r="BBQ42" s="104"/>
      <c r="BBR42" s="104"/>
      <c r="BBS42" s="104"/>
      <c r="BBT42" s="104"/>
      <c r="BBU42" s="104"/>
      <c r="BBV42" s="104"/>
      <c r="BBW42" s="104"/>
      <c r="BBX42" s="104"/>
      <c r="BBY42" s="104"/>
      <c r="BBZ42" s="104"/>
      <c r="BCA42" s="104"/>
      <c r="BCB42" s="104"/>
      <c r="BCC42" s="104"/>
      <c r="BCD42" s="104"/>
      <c r="BCE42" s="104"/>
      <c r="BCF42" s="104"/>
      <c r="BCG42" s="104"/>
      <c r="BCH42" s="104"/>
      <c r="BCI42" s="104"/>
      <c r="BCJ42" s="104"/>
      <c r="BCK42" s="104"/>
      <c r="BCL42" s="104"/>
      <c r="BCM42" s="104"/>
      <c r="BCN42" s="104"/>
      <c r="BCO42" s="104"/>
      <c r="BCP42" s="104"/>
      <c r="BCQ42" s="104"/>
      <c r="BCR42" s="104"/>
      <c r="BCS42" s="104"/>
      <c r="BCT42" s="104"/>
      <c r="BCU42" s="104"/>
      <c r="BCV42" s="104"/>
      <c r="BCW42" s="104"/>
      <c r="BCX42" s="104"/>
      <c r="BCY42" s="104"/>
      <c r="BCZ42" s="104"/>
      <c r="BDA42" s="104"/>
      <c r="BDB42" s="104"/>
      <c r="BDC42" s="104"/>
      <c r="BDD42" s="104"/>
      <c r="BDE42" s="104"/>
      <c r="BDF42" s="104"/>
      <c r="BDG42" s="104"/>
      <c r="BDH42" s="104"/>
      <c r="BDI42" s="104"/>
      <c r="BDJ42" s="104"/>
      <c r="BDK42" s="104"/>
      <c r="BDL42" s="104"/>
      <c r="BDM42" s="104"/>
      <c r="BDN42" s="104"/>
      <c r="BDO42" s="104"/>
      <c r="BDP42" s="104"/>
      <c r="BDQ42" s="104"/>
      <c r="BDR42" s="104"/>
      <c r="BDS42" s="104"/>
      <c r="BDT42" s="104"/>
      <c r="BDU42" s="104"/>
      <c r="BDV42" s="104"/>
      <c r="BDW42" s="104"/>
      <c r="BDX42" s="104"/>
      <c r="BDY42" s="104"/>
      <c r="BDZ42" s="104"/>
      <c r="BEA42" s="104"/>
      <c r="BEB42" s="104"/>
      <c r="BEC42" s="104"/>
      <c r="BED42" s="104"/>
      <c r="BEE42" s="104"/>
      <c r="BEF42" s="104"/>
      <c r="BEG42" s="104"/>
      <c r="BEH42" s="104"/>
      <c r="BEI42" s="104"/>
      <c r="BEJ42" s="104"/>
      <c r="BEK42" s="104"/>
      <c r="BEL42" s="104"/>
      <c r="BEM42" s="104"/>
      <c r="BEN42" s="104"/>
      <c r="BEO42" s="104"/>
      <c r="BEP42" s="104"/>
      <c r="BEQ42" s="104"/>
      <c r="BER42" s="104"/>
      <c r="BES42" s="104"/>
      <c r="BET42" s="104"/>
      <c r="BEU42" s="104"/>
      <c r="BEV42" s="104"/>
      <c r="BEW42" s="104"/>
      <c r="BEX42" s="104"/>
      <c r="BEY42" s="104"/>
      <c r="BEZ42" s="104"/>
      <c r="BFA42" s="104"/>
      <c r="BFB42" s="104"/>
      <c r="BFC42" s="104"/>
      <c r="BFD42" s="104"/>
      <c r="BFE42" s="104"/>
      <c r="BFF42" s="104"/>
      <c r="BFG42" s="104"/>
      <c r="BFH42" s="104"/>
      <c r="BFI42" s="104"/>
      <c r="BFJ42" s="104"/>
      <c r="BFK42" s="104"/>
      <c r="BFL42" s="104"/>
      <c r="BFM42" s="104"/>
      <c r="BFN42" s="104"/>
      <c r="BFO42" s="104"/>
      <c r="BFP42" s="104"/>
      <c r="BFQ42" s="104"/>
      <c r="BFR42" s="104"/>
      <c r="BFS42" s="104"/>
      <c r="BFT42" s="104"/>
      <c r="BFU42" s="104"/>
      <c r="BFV42" s="104"/>
      <c r="BFW42" s="104"/>
      <c r="BFX42" s="104"/>
      <c r="BFY42" s="104"/>
      <c r="BFZ42" s="104"/>
      <c r="BGA42" s="104"/>
      <c r="BGB42" s="104"/>
      <c r="BGC42" s="104"/>
      <c r="BGD42" s="104"/>
      <c r="BGE42" s="104"/>
      <c r="BGF42" s="104"/>
      <c r="BGG42" s="104"/>
      <c r="BGH42" s="104"/>
      <c r="BGI42" s="104"/>
      <c r="BGJ42" s="104"/>
      <c r="BGK42" s="104"/>
      <c r="BGL42" s="104"/>
      <c r="BGM42" s="104"/>
      <c r="BGN42" s="104"/>
      <c r="BGO42" s="104"/>
      <c r="BGP42" s="104"/>
      <c r="BGQ42" s="104"/>
      <c r="BGR42" s="104"/>
      <c r="BGS42" s="104"/>
      <c r="BGT42" s="104"/>
      <c r="BGU42" s="104"/>
      <c r="BGV42" s="104"/>
      <c r="BGW42" s="104"/>
      <c r="BGX42" s="104"/>
      <c r="BGY42" s="104"/>
      <c r="BGZ42" s="104"/>
      <c r="BHA42" s="104"/>
      <c r="BHB42" s="104"/>
      <c r="BHC42" s="104"/>
      <c r="BHD42" s="104"/>
      <c r="BHE42" s="104"/>
      <c r="BHF42" s="104"/>
      <c r="BHG42" s="104"/>
      <c r="BHH42" s="104"/>
      <c r="BHI42" s="104"/>
      <c r="BHJ42" s="104"/>
      <c r="BHK42" s="104"/>
      <c r="BHL42" s="104"/>
      <c r="BHM42" s="104"/>
      <c r="BHN42" s="104"/>
      <c r="BHO42" s="104"/>
      <c r="BHP42" s="104"/>
      <c r="BHQ42" s="104"/>
      <c r="BHR42" s="104"/>
      <c r="BHS42" s="104"/>
      <c r="BHT42" s="104"/>
      <c r="BHU42" s="104"/>
      <c r="BHV42" s="104"/>
      <c r="BHW42" s="104"/>
      <c r="BHX42" s="104"/>
      <c r="BHY42" s="104"/>
      <c r="BHZ42" s="104"/>
      <c r="BIA42" s="104"/>
      <c r="BIB42" s="104"/>
      <c r="BIC42" s="104"/>
      <c r="BID42" s="104"/>
      <c r="BIE42" s="104"/>
      <c r="BIF42" s="104"/>
      <c r="BIG42" s="104"/>
      <c r="BIH42" s="104"/>
      <c r="BII42" s="104"/>
      <c r="BIJ42" s="104"/>
      <c r="BIK42" s="104"/>
      <c r="BIL42" s="104"/>
      <c r="BIM42" s="104"/>
      <c r="BIN42" s="104"/>
      <c r="BIO42" s="104"/>
      <c r="BIP42" s="104"/>
      <c r="BIQ42" s="104"/>
      <c r="BIR42" s="104"/>
      <c r="BIS42" s="104"/>
      <c r="BIT42" s="104"/>
      <c r="BIU42" s="104"/>
      <c r="BIV42" s="104"/>
      <c r="BIW42" s="104"/>
      <c r="BIX42" s="104"/>
      <c r="BIY42" s="104"/>
      <c r="BIZ42" s="104"/>
      <c r="BJA42" s="104"/>
      <c r="BJB42" s="104"/>
      <c r="BJC42" s="104"/>
      <c r="BJD42" s="104"/>
      <c r="BJE42" s="104"/>
      <c r="BJF42" s="104"/>
      <c r="BJG42" s="104"/>
      <c r="BJH42" s="104"/>
      <c r="BJI42" s="104"/>
      <c r="BJJ42" s="104"/>
      <c r="BJK42" s="104"/>
      <c r="BJL42" s="104"/>
      <c r="BJM42" s="104"/>
      <c r="BJN42" s="104"/>
      <c r="BJO42" s="104"/>
      <c r="BJP42" s="104"/>
      <c r="BJQ42" s="104"/>
      <c r="BJR42" s="104"/>
      <c r="BJS42" s="104"/>
      <c r="BJT42" s="104"/>
      <c r="BJU42" s="104"/>
      <c r="BJV42" s="104"/>
      <c r="BJW42" s="104"/>
      <c r="BJX42" s="104"/>
      <c r="BJY42" s="104"/>
      <c r="BJZ42" s="104"/>
      <c r="BKA42" s="104"/>
      <c r="BKB42" s="104"/>
      <c r="BKC42" s="104"/>
      <c r="BKD42" s="104"/>
      <c r="BKE42" s="104"/>
      <c r="BKF42" s="104"/>
      <c r="BKG42" s="104"/>
      <c r="BKH42" s="104"/>
      <c r="BKI42" s="104"/>
      <c r="BKJ42" s="104"/>
      <c r="BKK42" s="104"/>
      <c r="BKL42" s="104"/>
      <c r="BKM42" s="104"/>
      <c r="BKN42" s="104"/>
      <c r="BKO42" s="104"/>
      <c r="BKP42" s="104"/>
      <c r="BKQ42" s="104"/>
      <c r="BKR42" s="104"/>
      <c r="BKS42" s="104"/>
      <c r="BKT42" s="104"/>
      <c r="BKU42" s="104"/>
      <c r="BKV42" s="104"/>
      <c r="BKW42" s="104"/>
      <c r="BKX42" s="104"/>
      <c r="BKY42" s="104"/>
      <c r="BKZ42" s="104"/>
      <c r="BLA42" s="104"/>
      <c r="BLB42" s="104"/>
      <c r="BLC42" s="104"/>
      <c r="BLD42" s="104"/>
      <c r="BLE42" s="104"/>
      <c r="BLF42" s="104"/>
      <c r="BLG42" s="104"/>
      <c r="BLH42" s="104"/>
      <c r="BLI42" s="104"/>
      <c r="BLJ42" s="104"/>
      <c r="BLK42" s="104"/>
      <c r="BLL42" s="104"/>
      <c r="BLM42" s="104"/>
      <c r="BLN42" s="104"/>
      <c r="BLO42" s="104"/>
      <c r="BLP42" s="104"/>
      <c r="BLQ42" s="104"/>
      <c r="BLR42" s="104"/>
      <c r="BLS42" s="104"/>
      <c r="BLT42" s="104"/>
      <c r="BLU42" s="104"/>
      <c r="BLV42" s="104"/>
      <c r="BLW42" s="104"/>
      <c r="BLX42" s="104"/>
      <c r="BLY42" s="104"/>
      <c r="BLZ42" s="104"/>
      <c r="BMA42" s="104"/>
      <c r="BMB42" s="104"/>
      <c r="BMC42" s="104"/>
      <c r="BMD42" s="104"/>
      <c r="BME42" s="104"/>
      <c r="BMF42" s="104"/>
      <c r="BMG42" s="104"/>
      <c r="BMH42" s="104"/>
      <c r="BMI42" s="104"/>
      <c r="BMJ42" s="104"/>
      <c r="BMK42" s="104"/>
      <c r="BML42" s="104"/>
      <c r="BMM42" s="104"/>
      <c r="BMN42" s="104"/>
      <c r="BMO42" s="104"/>
      <c r="BMP42" s="104"/>
      <c r="BMQ42" s="104"/>
      <c r="BMR42" s="104"/>
      <c r="BMS42" s="104"/>
      <c r="BMT42" s="104"/>
      <c r="BMU42" s="104"/>
      <c r="BMV42" s="104"/>
      <c r="BMW42" s="104"/>
      <c r="BMX42" s="104"/>
      <c r="BMY42" s="104"/>
      <c r="BMZ42" s="104"/>
      <c r="BNA42" s="104"/>
      <c r="BNB42" s="104"/>
      <c r="BNC42" s="104"/>
      <c r="BND42" s="104"/>
      <c r="BNE42" s="104"/>
      <c r="BNF42" s="104"/>
      <c r="BNG42" s="104"/>
      <c r="BNH42" s="104"/>
      <c r="BNI42" s="104"/>
      <c r="BNJ42" s="104"/>
      <c r="BNK42" s="104"/>
      <c r="BNL42" s="104"/>
      <c r="BNM42" s="104"/>
      <c r="BNN42" s="104"/>
      <c r="BNO42" s="104"/>
      <c r="BNP42" s="104"/>
      <c r="BNQ42" s="104"/>
      <c r="BNR42" s="104"/>
      <c r="BNS42" s="104"/>
      <c r="BNT42" s="104"/>
      <c r="BNU42" s="104"/>
      <c r="BNV42" s="104"/>
      <c r="BNW42" s="104"/>
      <c r="BNX42" s="104"/>
      <c r="BNY42" s="104"/>
      <c r="BNZ42" s="104"/>
      <c r="BOA42" s="104"/>
      <c r="BOB42" s="104"/>
      <c r="BOC42" s="104"/>
      <c r="BOD42" s="104"/>
      <c r="BOE42" s="104"/>
      <c r="BOF42" s="104"/>
      <c r="BOG42" s="104"/>
      <c r="BOH42" s="104"/>
      <c r="BOI42" s="104"/>
      <c r="BOJ42" s="104"/>
      <c r="BOK42" s="104"/>
      <c r="BOL42" s="104"/>
      <c r="BOM42" s="104"/>
      <c r="BON42" s="104"/>
      <c r="BOO42" s="104"/>
      <c r="BOP42" s="104"/>
      <c r="BOQ42" s="104"/>
      <c r="BOR42" s="104"/>
      <c r="BOS42" s="104"/>
      <c r="BOT42" s="104"/>
      <c r="BOU42" s="104"/>
      <c r="BOV42" s="104"/>
      <c r="BOW42" s="104"/>
      <c r="BOX42" s="104"/>
      <c r="BOY42" s="104"/>
      <c r="BOZ42" s="104"/>
      <c r="BPA42" s="104"/>
      <c r="BPB42" s="104"/>
      <c r="BPC42" s="104"/>
      <c r="BPD42" s="104"/>
      <c r="BPE42" s="104"/>
      <c r="BPF42" s="104"/>
      <c r="BPG42" s="104"/>
      <c r="BPH42" s="104"/>
      <c r="BPI42" s="104"/>
      <c r="BPJ42" s="104"/>
      <c r="BPK42" s="104"/>
      <c r="BPL42" s="104"/>
      <c r="BPM42" s="104"/>
      <c r="BPN42" s="104"/>
      <c r="BPO42" s="104"/>
      <c r="BPP42" s="104"/>
      <c r="BPQ42" s="104"/>
      <c r="BPR42" s="104"/>
      <c r="BPS42" s="104"/>
      <c r="BPT42" s="104"/>
      <c r="BPU42" s="104"/>
      <c r="BPV42" s="104"/>
      <c r="BPW42" s="104"/>
      <c r="BPX42" s="104"/>
      <c r="BPY42" s="104"/>
      <c r="BPZ42" s="104"/>
      <c r="BQA42" s="104"/>
      <c r="BQB42" s="104"/>
      <c r="BQC42" s="104"/>
      <c r="BQD42" s="104"/>
      <c r="BQE42" s="104"/>
      <c r="BQF42" s="104"/>
      <c r="BQG42" s="104"/>
      <c r="BQH42" s="104"/>
      <c r="BQI42" s="104"/>
      <c r="BQJ42" s="104"/>
      <c r="BQK42" s="104"/>
      <c r="BQL42" s="104"/>
      <c r="BQM42" s="104"/>
      <c r="BQN42" s="104"/>
      <c r="BQO42" s="104"/>
      <c r="BQP42" s="104"/>
      <c r="BQQ42" s="104"/>
      <c r="BQR42" s="104"/>
      <c r="BQS42" s="104"/>
      <c r="BQT42" s="104"/>
      <c r="BQU42" s="104"/>
      <c r="BQV42" s="104"/>
      <c r="BQW42" s="104"/>
      <c r="BQX42" s="104"/>
      <c r="BQY42" s="104"/>
      <c r="BQZ42" s="104"/>
      <c r="BRA42" s="104"/>
      <c r="BRB42" s="104"/>
      <c r="BRC42" s="104"/>
      <c r="BRD42" s="104"/>
      <c r="BRE42" s="104"/>
      <c r="BRF42" s="104"/>
      <c r="BRG42" s="104"/>
      <c r="BRH42" s="104"/>
      <c r="BRI42" s="104"/>
      <c r="BRJ42" s="104"/>
      <c r="BRK42" s="104"/>
      <c r="BRL42" s="104"/>
      <c r="BRM42" s="104"/>
      <c r="BRN42" s="104"/>
      <c r="BRO42" s="104"/>
      <c r="BRP42" s="104"/>
      <c r="BRQ42" s="104"/>
      <c r="BRR42" s="104"/>
      <c r="BRS42" s="104"/>
      <c r="BRT42" s="104"/>
      <c r="BRU42" s="104"/>
      <c r="BRV42" s="104"/>
      <c r="BRW42" s="104"/>
      <c r="BRX42" s="104"/>
      <c r="BRY42" s="104"/>
      <c r="BRZ42" s="104"/>
      <c r="BSA42" s="104"/>
      <c r="BSB42" s="104"/>
      <c r="BSC42" s="104"/>
      <c r="BSD42" s="104"/>
      <c r="BSE42" s="104"/>
      <c r="BSF42" s="104"/>
      <c r="BSG42" s="104"/>
      <c r="BSH42" s="104"/>
      <c r="BSI42" s="104"/>
      <c r="BSJ42" s="104"/>
      <c r="BSK42" s="104"/>
      <c r="BSL42" s="104"/>
      <c r="BSM42" s="104"/>
      <c r="BSN42" s="104"/>
      <c r="BSO42" s="104"/>
      <c r="BSP42" s="104"/>
      <c r="BSQ42" s="104"/>
      <c r="BSR42" s="104"/>
      <c r="BSS42" s="104"/>
      <c r="BST42" s="104"/>
      <c r="BSU42" s="104"/>
      <c r="BSV42" s="104"/>
      <c r="BSW42" s="104"/>
      <c r="BSX42" s="104"/>
      <c r="BSY42" s="104"/>
      <c r="BSZ42" s="104"/>
      <c r="BTA42" s="104"/>
      <c r="BTB42" s="104"/>
      <c r="BTC42" s="104"/>
      <c r="BTD42" s="104"/>
      <c r="BTE42" s="104"/>
      <c r="BTF42" s="104"/>
      <c r="BTG42" s="104"/>
      <c r="BTH42" s="104"/>
      <c r="BTI42" s="104"/>
      <c r="BTJ42" s="104"/>
      <c r="BTK42" s="104"/>
      <c r="BTL42" s="104"/>
      <c r="BTM42" s="104"/>
      <c r="BTN42" s="104"/>
      <c r="BTO42" s="104"/>
      <c r="BTP42" s="104"/>
      <c r="BTQ42" s="104"/>
      <c r="BTR42" s="104"/>
      <c r="BTS42" s="104"/>
      <c r="BTT42" s="104"/>
      <c r="BTU42" s="104"/>
      <c r="BTV42" s="104"/>
      <c r="BTW42" s="104"/>
      <c r="BTX42" s="104"/>
      <c r="BTY42" s="104"/>
      <c r="BTZ42" s="104"/>
      <c r="BUA42" s="104"/>
      <c r="BUB42" s="104"/>
      <c r="BUC42" s="104"/>
      <c r="BUD42" s="104"/>
      <c r="BUE42" s="104"/>
      <c r="BUF42" s="104"/>
      <c r="BUG42" s="104"/>
      <c r="BUH42" s="104"/>
      <c r="BUI42" s="104"/>
      <c r="BUJ42" s="104"/>
      <c r="BUK42" s="104"/>
      <c r="BUL42" s="104"/>
      <c r="BUM42" s="104"/>
      <c r="BUN42" s="104"/>
      <c r="BUO42" s="104"/>
      <c r="BUP42" s="104"/>
      <c r="BUQ42" s="104"/>
      <c r="BUR42" s="104"/>
      <c r="BUS42" s="104"/>
      <c r="BUT42" s="104"/>
      <c r="BUU42" s="104"/>
      <c r="BUV42" s="104"/>
      <c r="BUW42" s="104"/>
      <c r="BUX42" s="104"/>
      <c r="BUY42" s="104"/>
      <c r="BUZ42" s="104"/>
      <c r="BVA42" s="104"/>
      <c r="BVB42" s="104"/>
      <c r="BVC42" s="104"/>
      <c r="BVD42" s="104"/>
      <c r="BVE42" s="104"/>
      <c r="BVF42" s="104"/>
      <c r="BVG42" s="104"/>
      <c r="BVH42" s="104"/>
      <c r="BVI42" s="104"/>
      <c r="BVJ42" s="104"/>
      <c r="BVK42" s="104"/>
      <c r="BVL42" s="104"/>
      <c r="BVM42" s="104"/>
      <c r="BVN42" s="104"/>
      <c r="BVO42" s="104"/>
      <c r="BVP42" s="104"/>
      <c r="BVQ42" s="104"/>
      <c r="BVR42" s="104"/>
      <c r="BVS42" s="104"/>
      <c r="BVT42" s="104"/>
      <c r="BVU42" s="104"/>
      <c r="BVV42" s="104"/>
      <c r="BVW42" s="104"/>
      <c r="BVX42" s="104"/>
      <c r="BVY42" s="104"/>
      <c r="BVZ42" s="104"/>
      <c r="BWA42" s="104"/>
      <c r="BWB42" s="104"/>
      <c r="BWC42" s="104"/>
      <c r="BWD42" s="104"/>
      <c r="BWE42" s="104"/>
      <c r="BWF42" s="104"/>
      <c r="BWG42" s="104"/>
      <c r="BWH42" s="104"/>
      <c r="BWI42" s="104"/>
      <c r="BWJ42" s="104"/>
      <c r="BWK42" s="104"/>
      <c r="BWL42" s="104"/>
      <c r="BWM42" s="104"/>
      <c r="BWN42" s="104"/>
      <c r="BWO42" s="104"/>
      <c r="BWP42" s="104"/>
      <c r="BWQ42" s="104"/>
      <c r="BWR42" s="104"/>
      <c r="BWS42" s="104"/>
      <c r="BWT42" s="104"/>
      <c r="BWU42" s="104"/>
      <c r="BWV42" s="104"/>
      <c r="BWW42" s="104"/>
      <c r="BWX42" s="104"/>
      <c r="BWY42" s="104"/>
      <c r="BWZ42" s="104"/>
      <c r="BXA42" s="104"/>
      <c r="BXB42" s="104"/>
      <c r="BXC42" s="104"/>
      <c r="BXD42" s="104"/>
      <c r="BXE42" s="104"/>
      <c r="BXF42" s="104"/>
      <c r="BXG42" s="104"/>
      <c r="BXH42" s="104"/>
      <c r="BXI42" s="104"/>
      <c r="BXJ42" s="104"/>
      <c r="BXK42" s="104"/>
      <c r="BXL42" s="104"/>
      <c r="BXM42" s="104"/>
      <c r="BXN42" s="104"/>
      <c r="BXO42" s="104"/>
      <c r="BXP42" s="104"/>
      <c r="BXQ42" s="104"/>
      <c r="BXR42" s="104"/>
      <c r="BXS42" s="104"/>
      <c r="BXT42" s="104"/>
      <c r="BXU42" s="104"/>
      <c r="BXV42" s="104"/>
      <c r="BXW42" s="104"/>
      <c r="BXX42" s="104"/>
      <c r="BXY42" s="104"/>
      <c r="BXZ42" s="104"/>
      <c r="BYA42" s="104"/>
      <c r="BYB42" s="104"/>
      <c r="BYC42" s="104"/>
      <c r="BYD42" s="104"/>
      <c r="BYE42" s="104"/>
      <c r="BYF42" s="104"/>
      <c r="BYG42" s="104"/>
      <c r="BYH42" s="104"/>
      <c r="BYI42" s="104"/>
      <c r="BYJ42" s="104"/>
      <c r="BYK42" s="104"/>
      <c r="BYL42" s="104"/>
      <c r="BYM42" s="104"/>
      <c r="BYN42" s="104"/>
      <c r="BYO42" s="104"/>
      <c r="BYP42" s="104"/>
      <c r="BYQ42" s="104"/>
      <c r="BYR42" s="104"/>
      <c r="BYS42" s="104"/>
      <c r="BYT42" s="104"/>
      <c r="BYU42" s="104"/>
      <c r="BYV42" s="104"/>
      <c r="BYW42" s="104"/>
      <c r="BYX42" s="104"/>
      <c r="BYY42" s="104"/>
      <c r="BYZ42" s="104"/>
      <c r="BZA42" s="104"/>
      <c r="BZB42" s="104"/>
      <c r="BZC42" s="104"/>
      <c r="BZD42" s="104"/>
      <c r="BZE42" s="104"/>
      <c r="BZF42" s="104"/>
      <c r="BZG42" s="104"/>
      <c r="BZH42" s="104"/>
      <c r="BZI42" s="104"/>
      <c r="BZJ42" s="104"/>
      <c r="BZK42" s="104"/>
      <c r="BZL42" s="104"/>
      <c r="BZM42" s="104"/>
      <c r="BZN42" s="104"/>
      <c r="BZO42" s="104"/>
      <c r="BZP42" s="104"/>
      <c r="BZQ42" s="104"/>
      <c r="BZR42" s="104"/>
      <c r="BZS42" s="104"/>
      <c r="BZT42" s="104"/>
      <c r="BZU42" s="104"/>
      <c r="BZV42" s="104"/>
      <c r="BZW42" s="104"/>
      <c r="BZX42" s="104"/>
      <c r="BZY42" s="104"/>
      <c r="BZZ42" s="104"/>
      <c r="CAA42" s="104"/>
      <c r="CAB42" s="104"/>
      <c r="CAC42" s="104"/>
      <c r="CAD42" s="104"/>
      <c r="CAE42" s="104"/>
      <c r="CAF42" s="104"/>
      <c r="CAG42" s="104"/>
      <c r="CAH42" s="104"/>
      <c r="CAI42" s="104"/>
      <c r="CAJ42" s="104"/>
      <c r="CAK42" s="104"/>
      <c r="CAL42" s="104"/>
      <c r="CAM42" s="104"/>
      <c r="CAN42" s="104"/>
      <c r="CAO42" s="104"/>
      <c r="CAP42" s="104"/>
      <c r="CAQ42" s="104"/>
      <c r="CAR42" s="104"/>
      <c r="CAS42" s="104"/>
      <c r="CAT42" s="104"/>
      <c r="CAU42" s="104"/>
      <c r="CAV42" s="104"/>
      <c r="CAW42" s="104"/>
      <c r="CAX42" s="104"/>
      <c r="CAY42" s="104"/>
      <c r="CAZ42" s="104"/>
      <c r="CBA42" s="104"/>
      <c r="CBB42" s="104"/>
      <c r="CBC42" s="104"/>
      <c r="CBD42" s="104"/>
      <c r="CBE42" s="104"/>
      <c r="CBF42" s="104"/>
      <c r="CBG42" s="104"/>
      <c r="CBH42" s="104"/>
      <c r="CBI42" s="104"/>
      <c r="CBJ42" s="104"/>
      <c r="CBK42" s="104"/>
      <c r="CBL42" s="104"/>
      <c r="CBM42" s="104"/>
      <c r="CBN42" s="104"/>
      <c r="CBO42" s="104"/>
      <c r="CBP42" s="104"/>
      <c r="CBQ42" s="104"/>
      <c r="CBR42" s="104"/>
      <c r="CBS42" s="104"/>
      <c r="CBT42" s="104"/>
      <c r="CBU42" s="104"/>
      <c r="CBV42" s="104"/>
      <c r="CBW42" s="104"/>
      <c r="CBX42" s="104"/>
      <c r="CBY42" s="104"/>
      <c r="CBZ42" s="104"/>
      <c r="CCA42" s="104"/>
      <c r="CCB42" s="104"/>
      <c r="CCC42" s="104"/>
      <c r="CCD42" s="104"/>
      <c r="CCE42" s="104"/>
      <c r="CCF42" s="104"/>
      <c r="CCG42" s="104"/>
      <c r="CCH42" s="104"/>
      <c r="CCI42" s="104"/>
      <c r="CCJ42" s="104"/>
      <c r="CCK42" s="104"/>
      <c r="CCL42" s="104"/>
      <c r="CCM42" s="104"/>
      <c r="CCN42" s="104"/>
      <c r="CCO42" s="104"/>
      <c r="CCP42" s="104"/>
      <c r="CCQ42" s="104"/>
      <c r="CCR42" s="104"/>
      <c r="CCS42" s="104"/>
      <c r="CCT42" s="104"/>
      <c r="CCU42" s="104"/>
      <c r="CCV42" s="104"/>
      <c r="CCW42" s="104"/>
      <c r="CCX42" s="104"/>
      <c r="CCY42" s="104"/>
      <c r="CCZ42" s="104"/>
      <c r="CDA42" s="104"/>
      <c r="CDB42" s="104"/>
      <c r="CDC42" s="104"/>
      <c r="CDD42" s="104"/>
      <c r="CDE42" s="104"/>
      <c r="CDF42" s="104"/>
      <c r="CDG42" s="104"/>
      <c r="CDH42" s="104"/>
      <c r="CDI42" s="104"/>
      <c r="CDJ42" s="104"/>
      <c r="CDK42" s="104"/>
      <c r="CDL42" s="104"/>
      <c r="CDM42" s="104"/>
      <c r="CDN42" s="104"/>
      <c r="CDO42" s="104"/>
      <c r="CDP42" s="104"/>
      <c r="CDQ42" s="104"/>
      <c r="CDR42" s="104"/>
      <c r="CDS42" s="104"/>
      <c r="CDT42" s="104"/>
      <c r="CDU42" s="104"/>
      <c r="CDV42" s="104"/>
      <c r="CDW42" s="104"/>
      <c r="CDX42" s="104"/>
      <c r="CDY42" s="104"/>
      <c r="CDZ42" s="104"/>
      <c r="CEA42" s="104"/>
      <c r="CEB42" s="104"/>
      <c r="CEC42" s="104"/>
      <c r="CED42" s="104"/>
      <c r="CEE42" s="104"/>
      <c r="CEF42" s="104"/>
      <c r="CEG42" s="104"/>
      <c r="CEH42" s="104"/>
      <c r="CEI42" s="104"/>
      <c r="CEJ42" s="104"/>
      <c r="CEK42" s="104"/>
      <c r="CEL42" s="104"/>
      <c r="CEM42" s="104"/>
      <c r="CEN42" s="104"/>
      <c r="CEO42" s="104"/>
      <c r="CEP42" s="104"/>
      <c r="CEQ42" s="104"/>
      <c r="CER42" s="104"/>
      <c r="CES42" s="104"/>
      <c r="CET42" s="104"/>
      <c r="CEU42" s="104"/>
      <c r="CEV42" s="104"/>
      <c r="CEW42" s="104"/>
      <c r="CEX42" s="104"/>
      <c r="CEY42" s="104"/>
      <c r="CEZ42" s="104"/>
      <c r="CFA42" s="104"/>
      <c r="CFB42" s="104"/>
      <c r="CFC42" s="104"/>
      <c r="CFD42" s="104"/>
      <c r="CFE42" s="104"/>
      <c r="CFF42" s="104"/>
      <c r="CFG42" s="104"/>
      <c r="CFH42" s="104"/>
      <c r="CFI42" s="104"/>
      <c r="CFJ42" s="104"/>
      <c r="CFK42" s="104"/>
      <c r="CFL42" s="104"/>
      <c r="CFM42" s="104"/>
      <c r="CFN42" s="104"/>
      <c r="CFO42" s="104"/>
      <c r="CFP42" s="104"/>
      <c r="CFQ42" s="104"/>
      <c r="CFR42" s="104"/>
      <c r="CFS42" s="104"/>
      <c r="CFT42" s="104"/>
      <c r="CFU42" s="104"/>
      <c r="CFV42" s="104"/>
      <c r="CFW42" s="104"/>
      <c r="CFX42" s="104"/>
      <c r="CFY42" s="104"/>
      <c r="CFZ42" s="104"/>
      <c r="CGA42" s="104"/>
      <c r="CGB42" s="104"/>
      <c r="CGC42" s="104"/>
      <c r="CGD42" s="104"/>
      <c r="CGE42" s="104"/>
      <c r="CGF42" s="104"/>
      <c r="CGG42" s="104"/>
      <c r="CGH42" s="104"/>
      <c r="CGI42" s="104"/>
      <c r="CGJ42" s="104"/>
      <c r="CGK42" s="104"/>
      <c r="CGL42" s="104"/>
      <c r="CGM42" s="104"/>
      <c r="CGN42" s="104"/>
      <c r="CGO42" s="104"/>
      <c r="CGP42" s="104"/>
      <c r="CGQ42" s="104"/>
      <c r="CGR42" s="104"/>
      <c r="CGS42" s="104"/>
      <c r="CGT42" s="104"/>
      <c r="CGU42" s="104"/>
      <c r="CGV42" s="104"/>
      <c r="CGW42" s="104"/>
      <c r="CGX42" s="104"/>
      <c r="CGY42" s="104"/>
      <c r="CGZ42" s="104"/>
      <c r="CHA42" s="104"/>
      <c r="CHB42" s="104"/>
      <c r="CHC42" s="104"/>
      <c r="CHD42" s="104"/>
      <c r="CHE42" s="104"/>
      <c r="CHF42" s="104"/>
      <c r="CHG42" s="104"/>
      <c r="CHH42" s="104"/>
      <c r="CHI42" s="104"/>
      <c r="CHJ42" s="104"/>
      <c r="CHK42" s="104"/>
      <c r="CHL42" s="104"/>
      <c r="CHM42" s="104"/>
      <c r="CHN42" s="104"/>
      <c r="CHO42" s="104"/>
      <c r="CHP42" s="104"/>
      <c r="CHQ42" s="104"/>
      <c r="CHR42" s="104"/>
      <c r="CHS42" s="104"/>
      <c r="CHT42" s="104"/>
      <c r="CHU42" s="104"/>
      <c r="CHV42" s="104"/>
      <c r="CHW42" s="104"/>
      <c r="CHX42" s="104"/>
      <c r="CHY42" s="104"/>
      <c r="CHZ42" s="104"/>
      <c r="CIA42" s="104"/>
      <c r="CIB42" s="104"/>
      <c r="CIC42" s="104"/>
      <c r="CID42" s="104"/>
      <c r="CIE42" s="104"/>
      <c r="CIF42" s="104"/>
      <c r="CIG42" s="104"/>
      <c r="CIH42" s="104"/>
      <c r="CII42" s="104"/>
      <c r="CIJ42" s="104"/>
      <c r="CIK42" s="104"/>
      <c r="CIL42" s="104"/>
      <c r="CIM42" s="104"/>
      <c r="CIN42" s="104"/>
      <c r="CIO42" s="104"/>
      <c r="CIP42" s="104"/>
      <c r="CIQ42" s="104"/>
      <c r="CIR42" s="104"/>
      <c r="CIS42" s="104"/>
      <c r="CIT42" s="104"/>
      <c r="CIU42" s="104"/>
      <c r="CIV42" s="104"/>
      <c r="CIW42" s="104"/>
      <c r="CIX42" s="104"/>
      <c r="CIY42" s="104"/>
      <c r="CIZ42" s="104"/>
      <c r="CJA42" s="104"/>
      <c r="CJB42" s="104"/>
      <c r="CJC42" s="104"/>
      <c r="CJD42" s="104"/>
      <c r="CJE42" s="104"/>
      <c r="CJF42" s="104"/>
      <c r="CJG42" s="104"/>
      <c r="CJH42" s="104"/>
      <c r="CJI42" s="104"/>
      <c r="CJJ42" s="104"/>
      <c r="CJK42" s="104"/>
      <c r="CJL42" s="104"/>
      <c r="CJM42" s="104"/>
      <c r="CJN42" s="104"/>
      <c r="CJO42" s="104"/>
      <c r="CJP42" s="104"/>
      <c r="CJQ42" s="104"/>
      <c r="CJR42" s="104"/>
      <c r="CJS42" s="104"/>
      <c r="CJT42" s="104"/>
      <c r="CJU42" s="104"/>
      <c r="CJV42" s="104"/>
      <c r="CJW42" s="104"/>
      <c r="CJX42" s="104"/>
      <c r="CJY42" s="104"/>
      <c r="CJZ42" s="104"/>
      <c r="CKA42" s="104"/>
      <c r="CKB42" s="104"/>
      <c r="CKC42" s="104"/>
      <c r="CKD42" s="104"/>
      <c r="CKE42" s="104"/>
      <c r="CKF42" s="104"/>
      <c r="CKG42" s="104"/>
      <c r="CKH42" s="104"/>
      <c r="CKI42" s="104"/>
      <c r="CKJ42" s="104"/>
      <c r="CKK42" s="104"/>
      <c r="CKL42" s="104"/>
      <c r="CKM42" s="104"/>
      <c r="CKN42" s="104"/>
      <c r="CKO42" s="104"/>
      <c r="CKP42" s="104"/>
      <c r="CKQ42" s="104"/>
      <c r="CKR42" s="104"/>
      <c r="CKS42" s="104"/>
      <c r="CKT42" s="104"/>
      <c r="CKU42" s="104"/>
      <c r="CKV42" s="104"/>
      <c r="CKW42" s="104"/>
      <c r="CKX42" s="104"/>
      <c r="CKY42" s="104"/>
      <c r="CKZ42" s="104"/>
      <c r="CLA42" s="104"/>
      <c r="CLB42" s="104"/>
      <c r="CLC42" s="104"/>
      <c r="CLD42" s="104"/>
      <c r="CLE42" s="104"/>
      <c r="CLF42" s="104"/>
      <c r="CLG42" s="104"/>
      <c r="CLH42" s="104"/>
      <c r="CLI42" s="104"/>
      <c r="CLJ42" s="104"/>
      <c r="CLK42" s="104"/>
      <c r="CLL42" s="104"/>
      <c r="CLM42" s="104"/>
      <c r="CLN42" s="104"/>
      <c r="CLO42" s="104"/>
      <c r="CLP42" s="104"/>
      <c r="CLQ42" s="104"/>
      <c r="CLR42" s="104"/>
      <c r="CLS42" s="104"/>
      <c r="CLT42" s="104"/>
      <c r="CLU42" s="104"/>
      <c r="CLV42" s="104"/>
      <c r="CLW42" s="104"/>
      <c r="CLX42" s="104"/>
      <c r="CLY42" s="104"/>
      <c r="CLZ42" s="104"/>
      <c r="CMA42" s="104"/>
      <c r="CMB42" s="104"/>
      <c r="CMC42" s="104"/>
      <c r="CMD42" s="104"/>
      <c r="CME42" s="104"/>
      <c r="CMF42" s="104"/>
      <c r="CMG42" s="104"/>
      <c r="CMH42" s="104"/>
      <c r="CMI42" s="104"/>
      <c r="CMJ42" s="104"/>
      <c r="CMK42" s="104"/>
      <c r="CML42" s="104"/>
      <c r="CMM42" s="104"/>
      <c r="CMN42" s="104"/>
      <c r="CMO42" s="104"/>
      <c r="CMP42" s="104"/>
      <c r="CMQ42" s="104"/>
      <c r="CMR42" s="104"/>
      <c r="CMS42" s="104"/>
      <c r="CMT42" s="104"/>
      <c r="CMU42" s="104"/>
      <c r="CMV42" s="104"/>
      <c r="CMW42" s="104"/>
      <c r="CMX42" s="104"/>
      <c r="CMY42" s="104"/>
      <c r="CMZ42" s="104"/>
      <c r="CNA42" s="104"/>
      <c r="CNB42" s="104"/>
      <c r="CNC42" s="104"/>
      <c r="CND42" s="104"/>
      <c r="CNE42" s="104"/>
      <c r="CNF42" s="104"/>
      <c r="CNG42" s="104"/>
      <c r="CNH42" s="104"/>
      <c r="CNI42" s="104"/>
      <c r="CNJ42" s="104"/>
      <c r="CNK42" s="104"/>
      <c r="CNL42" s="104"/>
      <c r="CNM42" s="104"/>
      <c r="CNN42" s="104"/>
      <c r="CNO42" s="104"/>
      <c r="CNP42" s="104"/>
      <c r="CNQ42" s="104"/>
      <c r="CNR42" s="104"/>
      <c r="CNS42" s="104"/>
      <c r="CNT42" s="104"/>
      <c r="CNU42" s="104"/>
      <c r="CNV42" s="104"/>
      <c r="CNW42" s="104"/>
      <c r="CNX42" s="104"/>
      <c r="CNY42" s="104"/>
      <c r="CNZ42" s="104"/>
      <c r="COA42" s="104"/>
      <c r="COB42" s="104"/>
      <c r="COC42" s="104"/>
      <c r="COD42" s="104"/>
      <c r="COE42" s="104"/>
      <c r="COF42" s="104"/>
      <c r="COG42" s="104"/>
      <c r="COH42" s="104"/>
      <c r="COI42" s="104"/>
      <c r="COJ42" s="104"/>
      <c r="COK42" s="104"/>
      <c r="COL42" s="104"/>
      <c r="COM42" s="104"/>
      <c r="CON42" s="104"/>
      <c r="COO42" s="104"/>
      <c r="COP42" s="104"/>
      <c r="COQ42" s="104"/>
      <c r="COR42" s="104"/>
      <c r="COS42" s="104"/>
      <c r="COT42" s="104"/>
      <c r="COU42" s="104"/>
      <c r="COV42" s="104"/>
      <c r="COW42" s="104"/>
      <c r="COX42" s="104"/>
      <c r="COY42" s="104"/>
      <c r="COZ42" s="104"/>
      <c r="CPA42" s="104"/>
      <c r="CPB42" s="104"/>
      <c r="CPC42" s="104"/>
      <c r="CPD42" s="104"/>
      <c r="CPE42" s="104"/>
      <c r="CPF42" s="104"/>
      <c r="CPG42" s="104"/>
      <c r="CPH42" s="104"/>
      <c r="CPI42" s="104"/>
      <c r="CPJ42" s="104"/>
      <c r="CPK42" s="104"/>
      <c r="CPL42" s="104"/>
      <c r="CPM42" s="104"/>
      <c r="CPN42" s="104"/>
      <c r="CPO42" s="104"/>
      <c r="CPP42" s="104"/>
      <c r="CPQ42" s="104"/>
      <c r="CPR42" s="104"/>
      <c r="CPS42" s="104"/>
      <c r="CPT42" s="104"/>
      <c r="CPU42" s="104"/>
      <c r="CPV42" s="104"/>
      <c r="CPW42" s="104"/>
      <c r="CPX42" s="104"/>
      <c r="CPY42" s="104"/>
      <c r="CPZ42" s="104"/>
      <c r="CQA42" s="104"/>
      <c r="CQB42" s="104"/>
      <c r="CQC42" s="104"/>
      <c r="CQD42" s="104"/>
      <c r="CQE42" s="104"/>
      <c r="CQF42" s="104"/>
      <c r="CQG42" s="104"/>
      <c r="CQH42" s="104"/>
      <c r="CQI42" s="104"/>
      <c r="CQJ42" s="104"/>
      <c r="CQK42" s="104"/>
      <c r="CQL42" s="104"/>
      <c r="CQM42" s="104"/>
      <c r="CQN42" s="104"/>
      <c r="CQO42" s="104"/>
      <c r="CQP42" s="104"/>
      <c r="CQQ42" s="104"/>
      <c r="CQR42" s="104"/>
      <c r="CQS42" s="104"/>
      <c r="CQT42" s="104"/>
      <c r="CQU42" s="104"/>
      <c r="CQV42" s="104"/>
      <c r="CQW42" s="104"/>
      <c r="CQX42" s="104"/>
      <c r="CQY42" s="104"/>
      <c r="CQZ42" s="104"/>
      <c r="CRA42" s="104"/>
      <c r="CRB42" s="104"/>
      <c r="CRC42" s="104"/>
      <c r="CRD42" s="104"/>
      <c r="CRE42" s="104"/>
      <c r="CRF42" s="104"/>
      <c r="CRG42" s="104"/>
      <c r="CRH42" s="104"/>
      <c r="CRI42" s="104"/>
      <c r="CRJ42" s="104"/>
      <c r="CRK42" s="104"/>
      <c r="CRL42" s="104"/>
      <c r="CRM42" s="104"/>
      <c r="CRN42" s="104"/>
      <c r="CRO42" s="104"/>
      <c r="CRP42" s="104"/>
      <c r="CRQ42" s="104"/>
      <c r="CRR42" s="104"/>
      <c r="CRS42" s="104"/>
      <c r="CRT42" s="104"/>
      <c r="CRU42" s="104"/>
      <c r="CRV42" s="104"/>
      <c r="CRW42" s="104"/>
      <c r="CRX42" s="104"/>
      <c r="CRY42" s="104"/>
      <c r="CRZ42" s="104"/>
      <c r="CSA42" s="104"/>
      <c r="CSB42" s="104"/>
      <c r="CSC42" s="104"/>
      <c r="CSD42" s="104"/>
      <c r="CSE42" s="104"/>
      <c r="CSF42" s="104"/>
      <c r="CSG42" s="104"/>
      <c r="CSH42" s="104"/>
      <c r="CSI42" s="104"/>
      <c r="CSJ42" s="104"/>
      <c r="CSK42" s="104"/>
      <c r="CSL42" s="104"/>
      <c r="CSM42" s="104"/>
      <c r="CSN42" s="104"/>
      <c r="CSO42" s="104"/>
      <c r="CSP42" s="104"/>
      <c r="CSQ42" s="104"/>
      <c r="CSR42" s="104"/>
      <c r="CSS42" s="104"/>
      <c r="CST42" s="104"/>
      <c r="CSU42" s="104"/>
      <c r="CSV42" s="104"/>
      <c r="CSW42" s="104"/>
      <c r="CSX42" s="104"/>
      <c r="CSY42" s="104"/>
      <c r="CSZ42" s="104"/>
      <c r="CTA42" s="104"/>
      <c r="CTB42" s="104"/>
      <c r="CTC42" s="104"/>
      <c r="CTD42" s="104"/>
      <c r="CTE42" s="104"/>
      <c r="CTF42" s="104"/>
      <c r="CTG42" s="104"/>
      <c r="CTH42" s="104"/>
      <c r="CTI42" s="104"/>
      <c r="CTJ42" s="104"/>
      <c r="CTK42" s="104"/>
      <c r="CTL42" s="104"/>
      <c r="CTM42" s="104"/>
      <c r="CTN42" s="104"/>
      <c r="CTO42" s="104"/>
      <c r="CTP42" s="104"/>
      <c r="CTQ42" s="104"/>
      <c r="CTR42" s="104"/>
      <c r="CTS42" s="104"/>
      <c r="CTT42" s="104"/>
      <c r="CTU42" s="104"/>
      <c r="CTV42" s="104"/>
      <c r="CTW42" s="104"/>
      <c r="CTX42" s="104"/>
      <c r="CTY42" s="104"/>
      <c r="CTZ42" s="104"/>
      <c r="CUA42" s="104"/>
      <c r="CUB42" s="104"/>
      <c r="CUC42" s="104"/>
      <c r="CUD42" s="104"/>
      <c r="CUE42" s="104"/>
      <c r="CUF42" s="104"/>
      <c r="CUG42" s="104"/>
      <c r="CUH42" s="104"/>
      <c r="CUI42" s="104"/>
      <c r="CUJ42" s="104"/>
      <c r="CUK42" s="104"/>
      <c r="CUL42" s="104"/>
      <c r="CUM42" s="104"/>
      <c r="CUN42" s="104"/>
      <c r="CUO42" s="104"/>
      <c r="CUP42" s="104"/>
      <c r="CUQ42" s="104"/>
      <c r="CUR42" s="104"/>
      <c r="CUS42" s="104"/>
      <c r="CUT42" s="104"/>
      <c r="CUU42" s="104"/>
      <c r="CUV42" s="104"/>
      <c r="CUW42" s="104"/>
      <c r="CUX42" s="104"/>
      <c r="CUY42" s="104"/>
      <c r="CUZ42" s="104"/>
      <c r="CVA42" s="104"/>
      <c r="CVB42" s="104"/>
      <c r="CVC42" s="104"/>
      <c r="CVD42" s="104"/>
      <c r="CVE42" s="104"/>
      <c r="CVF42" s="104"/>
      <c r="CVG42" s="104"/>
      <c r="CVH42" s="104"/>
      <c r="CVI42" s="104"/>
      <c r="CVJ42" s="104"/>
      <c r="CVK42" s="104"/>
      <c r="CVL42" s="104"/>
      <c r="CVM42" s="104"/>
      <c r="CVN42" s="104"/>
      <c r="CVO42" s="104"/>
      <c r="CVP42" s="104"/>
      <c r="CVQ42" s="104"/>
      <c r="CVR42" s="104"/>
      <c r="CVS42" s="104"/>
      <c r="CVT42" s="104"/>
      <c r="CVU42" s="104"/>
      <c r="CVV42" s="104"/>
      <c r="CVW42" s="104"/>
      <c r="CVX42" s="104"/>
      <c r="CVY42" s="104"/>
      <c r="CVZ42" s="104"/>
      <c r="CWA42" s="104"/>
      <c r="CWB42" s="104"/>
      <c r="CWC42" s="104"/>
      <c r="CWD42" s="104"/>
      <c r="CWE42" s="104"/>
      <c r="CWF42" s="104"/>
      <c r="CWG42" s="104"/>
      <c r="CWH42" s="104"/>
      <c r="CWI42" s="104"/>
      <c r="CWJ42" s="104"/>
      <c r="CWK42" s="104"/>
      <c r="CWL42" s="104"/>
      <c r="CWM42" s="104"/>
      <c r="CWN42" s="104"/>
      <c r="CWO42" s="104"/>
      <c r="CWP42" s="104"/>
      <c r="CWQ42" s="104"/>
      <c r="CWR42" s="104"/>
      <c r="CWS42" s="104"/>
      <c r="CWT42" s="104"/>
      <c r="CWU42" s="104"/>
      <c r="CWV42" s="104"/>
      <c r="CWW42" s="104"/>
      <c r="CWX42" s="104"/>
      <c r="CWY42" s="104"/>
      <c r="CWZ42" s="104"/>
      <c r="CXA42" s="104"/>
      <c r="CXB42" s="104"/>
      <c r="CXC42" s="104"/>
      <c r="CXD42" s="104"/>
      <c r="CXE42" s="104"/>
      <c r="CXF42" s="104"/>
      <c r="CXG42" s="104"/>
      <c r="CXH42" s="104"/>
      <c r="CXI42" s="104"/>
      <c r="CXJ42" s="104"/>
      <c r="CXK42" s="104"/>
      <c r="CXL42" s="104"/>
      <c r="CXM42" s="104"/>
      <c r="CXN42" s="104"/>
      <c r="CXO42" s="104"/>
      <c r="CXP42" s="104"/>
      <c r="CXQ42" s="104"/>
      <c r="CXR42" s="104"/>
      <c r="CXS42" s="104"/>
      <c r="CXT42" s="104"/>
      <c r="CXU42" s="104"/>
      <c r="CXV42" s="104"/>
      <c r="CXW42" s="104"/>
      <c r="CXX42" s="104"/>
      <c r="CXY42" s="104"/>
      <c r="CXZ42" s="104"/>
      <c r="CYA42" s="104"/>
      <c r="CYB42" s="104"/>
      <c r="CYC42" s="104"/>
      <c r="CYD42" s="104"/>
      <c r="CYE42" s="104"/>
      <c r="CYF42" s="104"/>
      <c r="CYG42" s="104"/>
      <c r="CYH42" s="104"/>
      <c r="CYI42" s="104"/>
      <c r="CYJ42" s="104"/>
      <c r="CYK42" s="104"/>
      <c r="CYL42" s="104"/>
      <c r="CYM42" s="104"/>
      <c r="CYN42" s="104"/>
      <c r="CYO42" s="104"/>
      <c r="CYP42" s="104"/>
      <c r="CYQ42" s="104"/>
      <c r="CYR42" s="104"/>
      <c r="CYS42" s="104"/>
      <c r="CYT42" s="104"/>
      <c r="CYU42" s="104"/>
      <c r="CYV42" s="104"/>
      <c r="CYW42" s="104"/>
      <c r="CYX42" s="104"/>
      <c r="CYY42" s="104"/>
      <c r="CYZ42" s="104"/>
      <c r="CZA42" s="104"/>
      <c r="CZB42" s="104"/>
      <c r="CZC42" s="104"/>
      <c r="CZD42" s="104"/>
      <c r="CZE42" s="104"/>
      <c r="CZF42" s="104"/>
      <c r="CZG42" s="104"/>
      <c r="CZH42" s="104"/>
      <c r="CZI42" s="104"/>
      <c r="CZJ42" s="104"/>
      <c r="CZK42" s="104"/>
      <c r="CZL42" s="104"/>
      <c r="CZM42" s="104"/>
      <c r="CZN42" s="104"/>
      <c r="CZO42" s="104"/>
      <c r="CZP42" s="104"/>
      <c r="CZQ42" s="104"/>
      <c r="CZR42" s="104"/>
      <c r="CZS42" s="104"/>
      <c r="CZT42" s="104"/>
      <c r="CZU42" s="104"/>
      <c r="CZV42" s="104"/>
      <c r="CZW42" s="104"/>
      <c r="CZX42" s="104"/>
      <c r="CZY42" s="104"/>
      <c r="CZZ42" s="104"/>
      <c r="DAA42" s="104"/>
      <c r="DAB42" s="104"/>
      <c r="DAC42" s="104"/>
      <c r="DAD42" s="104"/>
      <c r="DAE42" s="104"/>
      <c r="DAF42" s="104"/>
      <c r="DAG42" s="104"/>
      <c r="DAH42" s="104"/>
      <c r="DAI42" s="104"/>
      <c r="DAJ42" s="104"/>
      <c r="DAK42" s="104"/>
      <c r="DAL42" s="104"/>
      <c r="DAM42" s="104"/>
      <c r="DAN42" s="104"/>
      <c r="DAO42" s="104"/>
      <c r="DAP42" s="104"/>
      <c r="DAQ42" s="104"/>
      <c r="DAR42" s="104"/>
      <c r="DAS42" s="104"/>
      <c r="DAT42" s="104"/>
      <c r="DAU42" s="104"/>
      <c r="DAV42" s="104"/>
      <c r="DAW42" s="104"/>
      <c r="DAX42" s="104"/>
      <c r="DAY42" s="104"/>
      <c r="DAZ42" s="104"/>
      <c r="DBA42" s="104"/>
      <c r="DBB42" s="104"/>
      <c r="DBC42" s="104"/>
      <c r="DBD42" s="104"/>
      <c r="DBE42" s="104"/>
      <c r="DBF42" s="104"/>
      <c r="DBG42" s="104"/>
      <c r="DBH42" s="104"/>
      <c r="DBI42" s="104"/>
      <c r="DBJ42" s="104"/>
      <c r="DBK42" s="104"/>
      <c r="DBL42" s="104"/>
      <c r="DBM42" s="104"/>
      <c r="DBN42" s="104"/>
      <c r="DBO42" s="104"/>
      <c r="DBP42" s="104"/>
      <c r="DBQ42" s="104"/>
      <c r="DBR42" s="104"/>
      <c r="DBS42" s="104"/>
      <c r="DBT42" s="104"/>
      <c r="DBU42" s="104"/>
      <c r="DBV42" s="104"/>
      <c r="DBW42" s="104"/>
      <c r="DBX42" s="104"/>
      <c r="DBY42" s="104"/>
      <c r="DBZ42" s="104"/>
      <c r="DCA42" s="104"/>
      <c r="DCB42" s="104"/>
      <c r="DCC42" s="104"/>
      <c r="DCD42" s="104"/>
      <c r="DCE42" s="104"/>
      <c r="DCF42" s="104"/>
      <c r="DCG42" s="104"/>
      <c r="DCH42" s="104"/>
      <c r="DCI42" s="104"/>
      <c r="DCJ42" s="104"/>
      <c r="DCK42" s="104"/>
      <c r="DCL42" s="104"/>
      <c r="DCM42" s="104"/>
      <c r="DCN42" s="104"/>
      <c r="DCO42" s="104"/>
      <c r="DCP42" s="104"/>
      <c r="DCQ42" s="104"/>
      <c r="DCR42" s="104"/>
      <c r="DCS42" s="104"/>
      <c r="DCT42" s="104"/>
      <c r="DCU42" s="104"/>
      <c r="DCV42" s="104"/>
      <c r="DCW42" s="104"/>
      <c r="DCX42" s="104"/>
      <c r="DCY42" s="104"/>
      <c r="DCZ42" s="104"/>
      <c r="DDA42" s="104"/>
      <c r="DDB42" s="104"/>
      <c r="DDC42" s="104"/>
      <c r="DDD42" s="104"/>
      <c r="DDE42" s="104"/>
      <c r="DDF42" s="104"/>
      <c r="DDG42" s="104"/>
      <c r="DDH42" s="104"/>
      <c r="DDI42" s="104"/>
      <c r="DDJ42" s="104"/>
      <c r="DDK42" s="104"/>
      <c r="DDL42" s="104"/>
      <c r="DDM42" s="104"/>
      <c r="DDN42" s="104"/>
      <c r="DDO42" s="104"/>
      <c r="DDP42" s="104"/>
      <c r="DDQ42" s="104"/>
      <c r="DDR42" s="104"/>
      <c r="DDS42" s="104"/>
      <c r="DDT42" s="104"/>
      <c r="DDU42" s="104"/>
      <c r="DDV42" s="104"/>
      <c r="DDW42" s="104"/>
      <c r="DDX42" s="104"/>
      <c r="DDY42" s="104"/>
      <c r="DDZ42" s="104"/>
      <c r="DEA42" s="104"/>
      <c r="DEB42" s="104"/>
      <c r="DEC42" s="104"/>
      <c r="DED42" s="104"/>
      <c r="DEE42" s="104"/>
      <c r="DEF42" s="104"/>
      <c r="DEG42" s="104"/>
      <c r="DEH42" s="104"/>
      <c r="DEI42" s="104"/>
      <c r="DEJ42" s="104"/>
      <c r="DEK42" s="104"/>
      <c r="DEL42" s="104"/>
      <c r="DEM42" s="104"/>
      <c r="DEN42" s="104"/>
      <c r="DEO42" s="104"/>
      <c r="DEP42" s="104"/>
      <c r="DEQ42" s="104"/>
      <c r="DER42" s="104"/>
      <c r="DES42" s="104"/>
      <c r="DET42" s="104"/>
      <c r="DEU42" s="104"/>
      <c r="DEV42" s="104"/>
      <c r="DEW42" s="104"/>
      <c r="DEX42" s="104"/>
      <c r="DEY42" s="104"/>
      <c r="DEZ42" s="104"/>
      <c r="DFA42" s="104"/>
      <c r="DFB42" s="104"/>
    </row>
    <row r="43" spans="1:2862" s="104" customFormat="1" ht="202.5" customHeight="1">
      <c r="A43" s="469" t="s">
        <v>357</v>
      </c>
      <c r="B43" s="468" t="s">
        <v>29</v>
      </c>
      <c r="C43" s="435" t="s">
        <v>33</v>
      </c>
      <c r="D43" s="468" t="s">
        <v>37</v>
      </c>
      <c r="E43" s="468" t="s">
        <v>40</v>
      </c>
      <c r="F43" s="437" t="s">
        <v>358</v>
      </c>
      <c r="G43" s="143" t="s">
        <v>359</v>
      </c>
      <c r="H43" s="442" t="s">
        <v>360</v>
      </c>
      <c r="I43" s="449">
        <v>3</v>
      </c>
      <c r="J43" s="449">
        <v>4</v>
      </c>
      <c r="K43" s="464" t="str">
        <f>IF(AND(I43=1,J43=1),"Bajo",IF(AND(I43=1,J43=2),"Bajo",IF(AND(I43=1,J43=3),"Moderado",IF(AND(I43=1,J43=4),"Alto",IF(AND(I43=1,J43=5),"Extremo",IF(AND(I43=2,J43=1),"Bajo",IF(AND(I43=2,J43=2),"Bajo",IF(AND(I43=2,J43=3),"Moderado",IF(AND(I43=2,J43=4),"Alto",IF(AND(I43=2,J43=5),"Extremo",IF(AND(I43=3,J43=1),"Bajo",IF(AND(I43=3,J43=2),"Moderado",IF(AND(I43=3,J43=3),"Alto",IF(AND(I43=3,J43=4),"Extremo",IF(AND(I43=3,J43=5),"Extremo",IF(AND(I43=4,J43=1),"Moderado",IF(AND(I43=4,J43=2),"Alto",IF(AND(I43=4,J43=3),"Alto",IF(AND(I43=4,J43=4),"Extremo",IF(AND(I43=4,J43=5),"Extremo",IF(AND(I43=5,J43=1),"Alto",IF(AND(I43=5,J43=2),"Alto",IF(AND(I43=5,J43=3),"Extremo",IF(AND(I43=5,J43=4),"Extremo",IF(AND(I43=5,J43=5),"Extremo")))))))))))))))))))))))))</f>
        <v>Extremo</v>
      </c>
      <c r="L43" s="468" t="s">
        <v>61</v>
      </c>
      <c r="M43" s="263" t="s">
        <v>64</v>
      </c>
      <c r="N43" s="123" t="s">
        <v>361</v>
      </c>
      <c r="O43" s="123" t="s">
        <v>362</v>
      </c>
      <c r="P43" s="123" t="s">
        <v>363</v>
      </c>
      <c r="Q43" s="252">
        <v>85</v>
      </c>
      <c r="R43" s="264">
        <f>AVERAGE(Q43:Q43)</f>
        <v>85</v>
      </c>
      <c r="S43" s="252" t="str">
        <f>IF(R43&lt;=50,"0",IF(AND(R43&gt;=50.01,R43&lt;=75),"1",IF(R43&gt;=75.01,"2")))</f>
        <v>2</v>
      </c>
      <c r="T43" s="449">
        <f>I43-S43</f>
        <v>1</v>
      </c>
      <c r="U43" s="449">
        <f>J43-S44</f>
        <v>2</v>
      </c>
      <c r="V43" s="464" t="str">
        <f>IF(AND(T43=1,U43=1),"Bajo",IF(AND(T43=1,U43=2),"Bajo",IF(AND(T43=1,U43=3),"Moderado",IF(AND(T43=1,U43=4),"Alto",IF(AND(T43=1,U43=5),"Extremo",IF(AND(T43=2,U43=1),"Bajo",IF(AND(T43=2,U43=2),"Bajo",IF(AND(T43=2,U43=3),"Moderado",IF(AND(T43=2,U43=4),"Alto",IF(AND(T43=2,U43=5),"Extremo",IF(AND(T43=3,U43=1),"Bajo",IF(AND(T43=3,U43=2),"Moderado",IF(AND(T43=3,U43=3),"Alto",IF(AND(T43=3,U43=4),"Extremo",IF(AND(T43=3,U43=5),"Extremo",IF(AND(T43=4,U43=1),"Moderado",IF(AND(T43=4,U43=2),"Alto",IF(AND(T43=4,U43=3),"Alto",IF(AND(T43=4,U43=4),"Extremo",IF(AND(T43=4,U43=5),"Extremo",IF(AND(T43=5,U43=1),"Alto",IF(AND(T43=5,U43=2),"Alto",IF(AND(T43=5,U43=3),"Extremo",IF(AND(T43=5,U43=4),"Extremo",IF(AND(T43=5,U43=5),"Extremo")))))))))))))))))))))))))</f>
        <v>Bajo</v>
      </c>
      <c r="W43" s="468" t="s">
        <v>157</v>
      </c>
      <c r="X43" s="239" t="s">
        <v>364</v>
      </c>
      <c r="Y43" s="308" t="s">
        <v>962</v>
      </c>
      <c r="Z43" s="367" t="s">
        <v>991</v>
      </c>
      <c r="AA43" s="320" t="s">
        <v>205</v>
      </c>
      <c r="AB43" s="321" t="s">
        <v>205</v>
      </c>
      <c r="AC43" s="322" t="s">
        <v>205</v>
      </c>
      <c r="AD43" s="279" t="s">
        <v>205</v>
      </c>
      <c r="AE43" s="323" t="s">
        <v>205</v>
      </c>
      <c r="AF43" s="324" t="s">
        <v>205</v>
      </c>
      <c r="AG43" s="279" t="s">
        <v>205</v>
      </c>
      <c r="AH43" s="325" t="str">
        <f t="shared" si="0"/>
        <v>Administración de bienes y servicios</v>
      </c>
      <c r="AI43" s="326" t="str">
        <f t="shared" si="1"/>
        <v>15G</v>
      </c>
      <c r="AK43" s="327" t="s">
        <v>205</v>
      </c>
      <c r="AL43" s="328" t="s">
        <v>205</v>
      </c>
      <c r="AM43" s="384" t="s">
        <v>205</v>
      </c>
      <c r="AN43" s="102"/>
      <c r="AO43" s="111"/>
      <c r="AP43" s="105"/>
      <c r="AQ43" s="105"/>
      <c r="AR43" s="106"/>
      <c r="AS43" s="76"/>
      <c r="AT43" s="76"/>
      <c r="AU43" s="107"/>
      <c r="AV43" s="106"/>
      <c r="AW43" s="105"/>
      <c r="AX43" s="108"/>
      <c r="AY43" s="105"/>
      <c r="AZ43" s="105"/>
      <c r="BA43" s="106"/>
      <c r="BB43" s="106"/>
    </row>
    <row r="44" spans="1:2862" s="104" customFormat="1" ht="286.05" customHeight="1">
      <c r="A44" s="489"/>
      <c r="B44" s="468"/>
      <c r="C44" s="435"/>
      <c r="D44" s="468"/>
      <c r="E44" s="469"/>
      <c r="F44" s="437"/>
      <c r="G44" s="250"/>
      <c r="H44" s="444"/>
      <c r="I44" s="449"/>
      <c r="J44" s="449"/>
      <c r="K44" s="538"/>
      <c r="L44" s="469"/>
      <c r="M44" s="263" t="s">
        <v>165</v>
      </c>
      <c r="N44" s="257" t="s">
        <v>365</v>
      </c>
      <c r="O44" s="250" t="s">
        <v>155</v>
      </c>
      <c r="P44" s="250" t="s">
        <v>366</v>
      </c>
      <c r="Q44" s="252">
        <v>85</v>
      </c>
      <c r="R44" s="264">
        <f>AVERAGE(Q44:Q44)</f>
        <v>85</v>
      </c>
      <c r="S44" s="252" t="str">
        <f>IF(R44&lt;=50,"0",IF(AND(R44&gt;=50.01,R44&lt;=75),"1",IF(R44&gt;=75.01,"2")))</f>
        <v>2</v>
      </c>
      <c r="T44" s="449"/>
      <c r="U44" s="449"/>
      <c r="V44" s="538"/>
      <c r="W44" s="469"/>
      <c r="X44" s="287" t="s">
        <v>367</v>
      </c>
      <c r="Y44" s="308" t="s">
        <v>368</v>
      </c>
      <c r="Z44" s="367" t="s">
        <v>990</v>
      </c>
      <c r="AA44" s="320" t="s">
        <v>205</v>
      </c>
      <c r="AB44" s="321" t="s">
        <v>205</v>
      </c>
      <c r="AC44" s="322" t="s">
        <v>205</v>
      </c>
      <c r="AD44" s="279" t="s">
        <v>205</v>
      </c>
      <c r="AE44" s="323" t="s">
        <v>205</v>
      </c>
      <c r="AF44" s="324" t="s">
        <v>205</v>
      </c>
      <c r="AG44" s="279" t="s">
        <v>205</v>
      </c>
      <c r="AH44" s="325" t="str">
        <f t="shared" si="0"/>
        <v>Administración de bienes y servicios</v>
      </c>
      <c r="AI44" s="326" t="str">
        <f t="shared" si="1"/>
        <v>15G</v>
      </c>
      <c r="AK44" s="327" t="s">
        <v>205</v>
      </c>
      <c r="AL44" s="328" t="s">
        <v>205</v>
      </c>
      <c r="AM44" s="384" t="s">
        <v>205</v>
      </c>
      <c r="AN44" s="111"/>
      <c r="AO44" s="111"/>
      <c r="AP44" s="108"/>
      <c r="AQ44" s="108"/>
      <c r="AR44" s="106"/>
      <c r="AS44" s="75"/>
      <c r="AT44" s="75"/>
      <c r="AU44" s="133"/>
      <c r="AV44" s="106"/>
      <c r="AW44" s="108"/>
      <c r="AX44" s="108"/>
      <c r="AY44" s="108"/>
      <c r="AZ44" s="108"/>
      <c r="BA44" s="106"/>
      <c r="BB44" s="106"/>
    </row>
    <row r="45" spans="1:2862" s="104" customFormat="1" ht="345" customHeight="1">
      <c r="A45" s="469" t="s">
        <v>369</v>
      </c>
      <c r="B45" s="468" t="s">
        <v>370</v>
      </c>
      <c r="C45" s="435" t="s">
        <v>371</v>
      </c>
      <c r="D45" s="468" t="s">
        <v>372</v>
      </c>
      <c r="E45" s="468" t="s">
        <v>40</v>
      </c>
      <c r="F45" s="437" t="s">
        <v>373</v>
      </c>
      <c r="G45" s="250" t="s">
        <v>374</v>
      </c>
      <c r="H45" s="435" t="s">
        <v>375</v>
      </c>
      <c r="I45" s="449">
        <v>4</v>
      </c>
      <c r="J45" s="449">
        <v>3</v>
      </c>
      <c r="K45" s="464" t="str">
        <f>IF(AND(I45=1,J45=1),"Bajo",IF(AND(I45=1,J45=2),"Bajo",IF(AND(I45=1,J45=3),"Moderado",IF(AND(I45=1,J45=4),"Alto",IF(AND(I45=1,J45=5),"Extremo",IF(AND(I45=2,J45=1),"Bajo",IF(AND(I45=2,J45=2),"Bajo",IF(AND(I45=2,J45=3),"Moderado",IF(AND(I45=2,J45=4),"Alto",IF(AND(I45=2,J45=5),"Extremo",IF(AND(I45=3,J45=1),"Bajo",IF(AND(I45=3,J45=2),"Moderado",IF(AND(I45=3,J45=3),"Alto",IF(AND(I45=3,J45=4),"Extremo",IF(AND(I45=3,J45=5),"Extremo",IF(AND(I45=4,J45=1),"Moderado",IF(AND(I45=4,J45=2),"Alto",IF(AND(I45=4,J45=3),"Alto",IF(AND(I45=4,J45=4),"Extremo",IF(AND(I45=4,J45=5),"Extremo",IF(AND(I45=5,J45=1),"Alto",IF(AND(I45=5,J45=2),"Alto",IF(AND(I45=5,J45=3),"Extremo",IF(AND(I45=5,J45=4),"Extremo",IF(AND(I45=5,J45=5),"Extremo")))))))))))))))))))))))))</f>
        <v>Alto</v>
      </c>
      <c r="L45" s="468" t="s">
        <v>61</v>
      </c>
      <c r="M45" s="263" t="s">
        <v>64</v>
      </c>
      <c r="N45" s="250" t="s">
        <v>376</v>
      </c>
      <c r="O45" s="250" t="s">
        <v>155</v>
      </c>
      <c r="P45" s="250" t="s">
        <v>377</v>
      </c>
      <c r="Q45" s="252">
        <v>85</v>
      </c>
      <c r="R45" s="523">
        <f>AVERAGE(Q45:Q46)</f>
        <v>85</v>
      </c>
      <c r="S45" s="468" t="str">
        <f>IF(R45&lt;=50,"0",IF(AND(R45&gt;=50.01,R45&lt;=75),"1",IF(R45&gt;=75.01,"2")))</f>
        <v>2</v>
      </c>
      <c r="T45" s="449">
        <f>I45-S45</f>
        <v>2</v>
      </c>
      <c r="U45" s="449">
        <f>J45-S47</f>
        <v>3</v>
      </c>
      <c r="V45" s="464" t="str">
        <f>IF(AND(T45=1,U45=1),"Bajo",IF(AND(T45=1,U45=2),"Bajo",IF(AND(T45=1,U45=3),"Moderado",IF(AND(T45=1,U45=4),"Alto",IF(AND(T45=1,U45=5),"Extremo",IF(AND(T45=2,U45=1),"Bajo",IF(AND(T45=2,U45=2),"Bajo",IF(AND(T45=2,U45=3),"Moderado",IF(AND(T45=2,U45=4),"Alto",IF(AND(T45=2,U45=5),"Extremo",IF(AND(T45=3,U45=1),"Bajo",IF(AND(T45=3,U45=2),"Moderado",IF(AND(T45=3,U45=3),"Alto",IF(AND(T45=3,U45=4),"Extremo",IF(AND(T45=3,U45=5),"Extremo",IF(AND(T45=4,U45=1),"Moderado",IF(AND(T45=4,U45=2),"Alto",IF(AND(T45=4,U45=3),"Alto",IF(AND(T45=4,U45=4),"Extremo",IF(AND(T45=4,U45=5),"Extremo",IF(AND(T45=5,U45=1),"Alto",IF(AND(T45=5,U45=2),"Alto",IF(AND(T45=5,U45=3),"Extremo",IF(AND(T45=5,U45=4),"Extremo",IF(AND(T45=5,U45=5),"Extremo")))))))))))))))))))))))))</f>
        <v>Moderado</v>
      </c>
      <c r="W45" s="468" t="s">
        <v>157</v>
      </c>
      <c r="X45" s="368" t="s">
        <v>1025</v>
      </c>
      <c r="Y45" s="369" t="s">
        <v>379</v>
      </c>
      <c r="Z45" s="367" t="s">
        <v>1059</v>
      </c>
      <c r="AA45" s="320" t="s">
        <v>205</v>
      </c>
      <c r="AB45" s="321" t="s">
        <v>205</v>
      </c>
      <c r="AC45" s="322" t="s">
        <v>205</v>
      </c>
      <c r="AD45" s="279" t="s">
        <v>205</v>
      </c>
      <c r="AE45" s="323" t="s">
        <v>205</v>
      </c>
      <c r="AF45" s="324" t="s">
        <v>205</v>
      </c>
      <c r="AG45" s="279" t="s">
        <v>205</v>
      </c>
      <c r="AH45" s="325" t="str">
        <f t="shared" si="0"/>
        <v>Gestión financiera</v>
      </c>
      <c r="AI45" s="326" t="str">
        <f t="shared" si="1"/>
        <v>16G</v>
      </c>
      <c r="AK45" s="327" t="s">
        <v>205</v>
      </c>
      <c r="AL45" s="328" t="s">
        <v>205</v>
      </c>
      <c r="AM45" s="384" t="s">
        <v>205</v>
      </c>
      <c r="AN45" s="103"/>
      <c r="AO45" s="111"/>
      <c r="AP45" s="105"/>
      <c r="AQ45" s="105"/>
      <c r="AR45" s="106"/>
      <c r="AS45" s="76"/>
      <c r="AT45" s="75"/>
      <c r="AU45" s="107"/>
      <c r="AV45" s="106"/>
      <c r="AW45" s="131"/>
      <c r="AX45" s="108"/>
      <c r="AY45" s="105"/>
      <c r="AZ45" s="105"/>
      <c r="BA45" s="106"/>
      <c r="BB45" s="106"/>
    </row>
    <row r="46" spans="1:2862" s="104" customFormat="1" ht="409.6" customHeight="1">
      <c r="A46" s="489"/>
      <c r="B46" s="468"/>
      <c r="C46" s="435"/>
      <c r="D46" s="468"/>
      <c r="E46" s="469"/>
      <c r="F46" s="437"/>
      <c r="G46" s="143" t="s">
        <v>380</v>
      </c>
      <c r="H46" s="435"/>
      <c r="I46" s="449"/>
      <c r="J46" s="449"/>
      <c r="K46" s="538"/>
      <c r="L46" s="469"/>
      <c r="M46" s="263" t="s">
        <v>64</v>
      </c>
      <c r="N46" s="250" t="s">
        <v>381</v>
      </c>
      <c r="O46" s="250" t="s">
        <v>155</v>
      </c>
      <c r="P46" s="250" t="s">
        <v>382</v>
      </c>
      <c r="Q46" s="252">
        <v>85</v>
      </c>
      <c r="R46" s="523"/>
      <c r="S46" s="468"/>
      <c r="T46" s="449"/>
      <c r="U46" s="449"/>
      <c r="V46" s="538"/>
      <c r="W46" s="469"/>
      <c r="X46" s="368" t="s">
        <v>383</v>
      </c>
      <c r="Y46" s="369" t="s">
        <v>378</v>
      </c>
      <c r="Z46" s="367" t="s">
        <v>1060</v>
      </c>
      <c r="AA46" s="320" t="s">
        <v>205</v>
      </c>
      <c r="AB46" s="321" t="s">
        <v>205</v>
      </c>
      <c r="AC46" s="322" t="s">
        <v>205</v>
      </c>
      <c r="AD46" s="279" t="s">
        <v>205</v>
      </c>
      <c r="AE46" s="323" t="s">
        <v>205</v>
      </c>
      <c r="AF46" s="324" t="s">
        <v>205</v>
      </c>
      <c r="AG46" s="279" t="s">
        <v>205</v>
      </c>
      <c r="AH46" s="325" t="str">
        <f t="shared" si="0"/>
        <v>Gestión financiera</v>
      </c>
      <c r="AI46" s="326" t="str">
        <f t="shared" si="1"/>
        <v>16G</v>
      </c>
      <c r="AK46" s="327" t="s">
        <v>205</v>
      </c>
      <c r="AL46" s="328" t="s">
        <v>205</v>
      </c>
      <c r="AM46" s="384" t="s">
        <v>205</v>
      </c>
      <c r="AN46" s="103"/>
      <c r="AO46" s="144"/>
      <c r="AP46" s="105"/>
      <c r="AQ46" s="105"/>
      <c r="AR46" s="106"/>
      <c r="AS46" s="76"/>
      <c r="AT46" s="76"/>
      <c r="AU46" s="107"/>
      <c r="AV46" s="106"/>
      <c r="AW46" s="131"/>
      <c r="AX46" s="108"/>
      <c r="AY46" s="105"/>
      <c r="AZ46" s="105"/>
      <c r="BA46" s="106"/>
      <c r="BB46" s="106"/>
    </row>
    <row r="47" spans="1:2862" s="104" customFormat="1" ht="93.75" hidden="1" customHeight="1">
      <c r="A47" s="489"/>
      <c r="B47" s="468"/>
      <c r="C47" s="435"/>
      <c r="D47" s="468"/>
      <c r="E47" s="469"/>
      <c r="F47" s="437"/>
      <c r="G47" s="211"/>
      <c r="H47" s="435"/>
      <c r="I47" s="449"/>
      <c r="J47" s="449"/>
      <c r="K47" s="538"/>
      <c r="L47" s="469"/>
      <c r="M47" s="263" t="s">
        <v>165</v>
      </c>
      <c r="N47" s="257" t="s">
        <v>166</v>
      </c>
      <c r="O47" s="250"/>
      <c r="P47" s="250"/>
      <c r="Q47" s="252">
        <v>0</v>
      </c>
      <c r="R47" s="264">
        <f>AVERAGE(Q47:Q47)</f>
        <v>0</v>
      </c>
      <c r="S47" s="252" t="str">
        <f>IF(R47&lt;=50,"0",IF(AND(R47&gt;=50.01,R47&lt;=75),"1",IF(R47&gt;=75.01,"2")))</f>
        <v>0</v>
      </c>
      <c r="T47" s="449"/>
      <c r="U47" s="449"/>
      <c r="V47" s="538"/>
      <c r="W47" s="469"/>
      <c r="X47" s="239" t="s">
        <v>205</v>
      </c>
      <c r="Y47" s="306" t="s">
        <v>205</v>
      </c>
      <c r="Z47" s="376" t="s">
        <v>205</v>
      </c>
      <c r="AA47" s="320" t="s">
        <v>205</v>
      </c>
      <c r="AB47" s="321" t="s">
        <v>205</v>
      </c>
      <c r="AC47" s="322" t="s">
        <v>205</v>
      </c>
      <c r="AD47" s="279" t="s">
        <v>205</v>
      </c>
      <c r="AE47" s="323" t="s">
        <v>205</v>
      </c>
      <c r="AF47" s="324" t="s">
        <v>205</v>
      </c>
      <c r="AG47" s="279" t="s">
        <v>205</v>
      </c>
      <c r="AH47" s="325" t="str">
        <f t="shared" si="0"/>
        <v>Gestión financiera</v>
      </c>
      <c r="AI47" s="326" t="str">
        <f t="shared" si="1"/>
        <v>16G</v>
      </c>
      <c r="AK47" s="327" t="s">
        <v>205</v>
      </c>
      <c r="AL47" s="328" t="s">
        <v>205</v>
      </c>
      <c r="AM47" s="384" t="s">
        <v>205</v>
      </c>
      <c r="AN47" s="111"/>
      <c r="AO47" s="111"/>
      <c r="AP47" s="108"/>
      <c r="AQ47" s="108"/>
      <c r="AR47" s="106"/>
      <c r="AS47" s="75"/>
      <c r="AT47" s="75"/>
      <c r="AU47" s="107"/>
      <c r="AV47" s="106"/>
      <c r="AW47" s="108"/>
      <c r="AX47" s="108"/>
      <c r="AY47" s="108"/>
      <c r="AZ47" s="108"/>
      <c r="BA47" s="106"/>
      <c r="BB47" s="106"/>
    </row>
    <row r="48" spans="1:2862" s="104" customFormat="1" ht="409.2" customHeight="1">
      <c r="A48" s="469" t="s">
        <v>384</v>
      </c>
      <c r="B48" s="451" t="s">
        <v>385</v>
      </c>
      <c r="C48" s="435" t="s">
        <v>386</v>
      </c>
      <c r="D48" s="468" t="s">
        <v>387</v>
      </c>
      <c r="E48" s="468" t="s">
        <v>40</v>
      </c>
      <c r="F48" s="547" t="s">
        <v>388</v>
      </c>
      <c r="G48" s="257" t="s">
        <v>389</v>
      </c>
      <c r="H48" s="452" t="s">
        <v>390</v>
      </c>
      <c r="I48" s="467">
        <v>3</v>
      </c>
      <c r="J48" s="467">
        <v>3</v>
      </c>
      <c r="K48" s="464" t="str">
        <f>IF(AND(I48=1,J48=1),"Bajo",IF(AND(I48=1,J48=2),"Bajo",IF(AND(I48=1,J48=3),"Moderado",IF(AND(I48=1,J48=4),"Alto",IF(AND(I48=1,J48=5),"Extremo",IF(AND(I48=2,J48=1),"Bajo",IF(AND(I48=2,J48=2),"Bajo",IF(AND(I48=2,J48=3),"Moderado",IF(AND(I48=2,J48=4),"Alto",IF(AND(I48=2,J48=5),"Extremo",IF(AND(I48=3,J48=1),"Bajo",IF(AND(I48=3,J48=2),"Moderado",IF(AND(I48=3,J48=3),"Alto",IF(AND(I48=3,J48=4),"Extremo",IF(AND(I48=3,J48=5),"Extremo",IF(AND(I48=4,J48=1),"Moderado",IF(AND(I48=4,J48=2),"Alto",IF(AND(I48=4,J48=3),"Alto",IF(AND(I48=4,J48=4),"Extremo",IF(AND(I48=4,J48=5),"Extremo",IF(AND(I48=5,J48=1),"Alto",IF(AND(I48=5,J48=2),"Alto",IF(AND(I48=5,J48=3),"Extremo",IF(AND(I48=5,J48=4),"Extremo",IF(AND(I48=5,J48=5),"Extremo")))))))))))))))))))))))))</f>
        <v>Alto</v>
      </c>
      <c r="L48" s="451" t="s">
        <v>61</v>
      </c>
      <c r="M48" s="263" t="s">
        <v>64</v>
      </c>
      <c r="N48" s="257" t="s">
        <v>391</v>
      </c>
      <c r="O48" s="257" t="s">
        <v>392</v>
      </c>
      <c r="P48" s="257" t="s">
        <v>393</v>
      </c>
      <c r="Q48" s="259">
        <v>70</v>
      </c>
      <c r="R48" s="537">
        <f>AVERAGE(Q48:Q50)</f>
        <v>70</v>
      </c>
      <c r="S48" s="470" t="str">
        <f>IF(R48&lt;=50,"0",IF(AND(R48&gt;=50.01,R48&lt;=75),"1",IF(R48&gt;=75.01,"2")))</f>
        <v>1</v>
      </c>
      <c r="T48" s="471">
        <f>I48-S48</f>
        <v>2</v>
      </c>
      <c r="U48" s="532">
        <f>J48-S51</f>
        <v>3</v>
      </c>
      <c r="V48" s="464" t="str">
        <f>IF(AND(T48=1,U48=1),"Bajo",IF(AND(T48=1,U48=2),"Bajo",IF(AND(T48=1,U48=3),"Moderado",IF(AND(T48=1,U48=4),"Alto",IF(AND(T48=1,U48=5),"Extremo",IF(AND(T48=2,U48=1),"Bajo",IF(AND(T48=2,U48=2),"Bajo",IF(AND(T48=2,U48=3),"Moderado",IF(AND(T48=2,U48=4),"Alto",IF(AND(T48=2,U48=5),"Extremo",IF(AND(T48=3,U48=1),"Bajo",IF(AND(T48=3,U48=2),"Moderado",IF(AND(T48=3,U48=3),"Alto",IF(AND(T48=3,U48=4),"Extremo",IF(AND(T48=3,U48=5),"Extremo",IF(AND(T48=4,U48=1),"Moderado",IF(AND(T48=4,U48=2),"Alto",IF(AND(T48=4,U48=3),"Alto",IF(AND(T48=4,U48=4),"Extremo",IF(AND(T48=4,U48=5),"Extremo",IF(AND(T48=5,U48=1),"Alto",IF(AND(T48=5,U48=2),"Alto",IF(AND(T48=5,U48=3),"Extremo",IF(AND(T48=5,U48=4),"Extremo",IF(AND(T48=5,U48=5),"Extremo")))))))))))))))))))))))))</f>
        <v>Moderado</v>
      </c>
      <c r="W48" s="536" t="s">
        <v>157</v>
      </c>
      <c r="X48" s="292" t="s">
        <v>394</v>
      </c>
      <c r="Y48" s="308" t="s">
        <v>395</v>
      </c>
      <c r="Z48" s="379" t="s">
        <v>1039</v>
      </c>
      <c r="AA48" s="320" t="s">
        <v>205</v>
      </c>
      <c r="AB48" s="321" t="s">
        <v>205</v>
      </c>
      <c r="AC48" s="322" t="s">
        <v>205</v>
      </c>
      <c r="AD48" s="279" t="s">
        <v>205</v>
      </c>
      <c r="AE48" s="323" t="s">
        <v>205</v>
      </c>
      <c r="AF48" s="324" t="s">
        <v>205</v>
      </c>
      <c r="AG48" s="279" t="s">
        <v>205</v>
      </c>
      <c r="AH48" s="325" t="str">
        <f t="shared" si="0"/>
        <v>Gestión jurídica</v>
      </c>
      <c r="AI48" s="326" t="str">
        <f t="shared" si="1"/>
        <v>17G</v>
      </c>
      <c r="AK48" s="327" t="s">
        <v>205</v>
      </c>
      <c r="AL48" s="328" t="s">
        <v>205</v>
      </c>
      <c r="AM48" s="384" t="s">
        <v>205</v>
      </c>
      <c r="AN48" s="111"/>
      <c r="AO48" s="102"/>
      <c r="AP48" s="108"/>
      <c r="AQ48" s="108"/>
      <c r="AR48" s="106"/>
      <c r="AS48" s="75"/>
      <c r="AT48" s="76"/>
      <c r="AU48" s="107"/>
      <c r="AV48" s="106"/>
      <c r="AW48" s="108"/>
      <c r="AX48" s="105"/>
      <c r="AY48" s="108"/>
      <c r="AZ48" s="108"/>
      <c r="BA48" s="106"/>
      <c r="BB48" s="106"/>
    </row>
    <row r="49" spans="1:54" s="104" customFormat="1" ht="215.55" customHeight="1">
      <c r="A49" s="469"/>
      <c r="B49" s="451"/>
      <c r="C49" s="435"/>
      <c r="D49" s="468"/>
      <c r="E49" s="469"/>
      <c r="F49" s="547"/>
      <c r="G49" s="257" t="s">
        <v>396</v>
      </c>
      <c r="H49" s="452"/>
      <c r="I49" s="467"/>
      <c r="J49" s="467"/>
      <c r="K49" s="538"/>
      <c r="L49" s="465"/>
      <c r="M49" s="263" t="s">
        <v>64</v>
      </c>
      <c r="N49" s="257" t="s">
        <v>397</v>
      </c>
      <c r="O49" s="257" t="s">
        <v>398</v>
      </c>
      <c r="P49" s="257" t="s">
        <v>399</v>
      </c>
      <c r="Q49" s="259">
        <v>70</v>
      </c>
      <c r="R49" s="537"/>
      <c r="S49" s="470"/>
      <c r="T49" s="471"/>
      <c r="U49" s="532"/>
      <c r="V49" s="538"/>
      <c r="W49" s="465"/>
      <c r="X49" s="240" t="s">
        <v>400</v>
      </c>
      <c r="Y49" s="308" t="s">
        <v>401</v>
      </c>
      <c r="Z49" s="381" t="s">
        <v>1040</v>
      </c>
      <c r="AA49" s="320" t="s">
        <v>205</v>
      </c>
      <c r="AB49" s="321" t="s">
        <v>205</v>
      </c>
      <c r="AC49" s="322" t="s">
        <v>205</v>
      </c>
      <c r="AD49" s="279" t="s">
        <v>205</v>
      </c>
      <c r="AE49" s="323" t="s">
        <v>205</v>
      </c>
      <c r="AF49" s="324" t="s">
        <v>205</v>
      </c>
      <c r="AG49" s="279" t="s">
        <v>205</v>
      </c>
      <c r="AH49" s="325" t="str">
        <f t="shared" si="0"/>
        <v>Gestión jurídica</v>
      </c>
      <c r="AI49" s="326" t="str">
        <f t="shared" si="1"/>
        <v>17G</v>
      </c>
      <c r="AK49" s="327" t="s">
        <v>205</v>
      </c>
      <c r="AL49" s="328" t="s">
        <v>205</v>
      </c>
      <c r="AM49" s="384" t="s">
        <v>205</v>
      </c>
      <c r="AN49" s="111"/>
      <c r="AO49" s="102"/>
      <c r="AP49" s="108"/>
      <c r="AQ49" s="108"/>
      <c r="AR49" s="106"/>
      <c r="AS49" s="75"/>
      <c r="AT49" s="76"/>
      <c r="AU49" s="107"/>
      <c r="AV49" s="106"/>
      <c r="AW49" s="108"/>
      <c r="AX49" s="105"/>
      <c r="AY49" s="108"/>
      <c r="AZ49" s="108"/>
      <c r="BA49" s="106"/>
      <c r="BB49" s="106"/>
    </row>
    <row r="50" spans="1:54" s="104" customFormat="1" ht="243" customHeight="1">
      <c r="A50" s="469"/>
      <c r="B50" s="451"/>
      <c r="C50" s="435"/>
      <c r="D50" s="468"/>
      <c r="E50" s="469"/>
      <c r="F50" s="547"/>
      <c r="G50" s="257" t="s">
        <v>402</v>
      </c>
      <c r="H50" s="452"/>
      <c r="I50" s="467"/>
      <c r="J50" s="467"/>
      <c r="K50" s="538"/>
      <c r="L50" s="465"/>
      <c r="M50" s="263" t="s">
        <v>64</v>
      </c>
      <c r="N50" s="257" t="s">
        <v>403</v>
      </c>
      <c r="O50" s="257" t="s">
        <v>155</v>
      </c>
      <c r="P50" s="257" t="s">
        <v>404</v>
      </c>
      <c r="Q50" s="259">
        <v>70</v>
      </c>
      <c r="R50" s="537"/>
      <c r="S50" s="470"/>
      <c r="T50" s="471"/>
      <c r="U50" s="532"/>
      <c r="V50" s="538"/>
      <c r="W50" s="465"/>
      <c r="X50" s="240" t="s">
        <v>405</v>
      </c>
      <c r="Y50" s="308" t="s">
        <v>406</v>
      </c>
      <c r="Z50" s="381" t="s">
        <v>1041</v>
      </c>
      <c r="AA50" s="320" t="s">
        <v>205</v>
      </c>
      <c r="AB50" s="321" t="s">
        <v>205</v>
      </c>
      <c r="AC50" s="322" t="s">
        <v>205</v>
      </c>
      <c r="AD50" s="279" t="s">
        <v>205</v>
      </c>
      <c r="AE50" s="323" t="s">
        <v>205</v>
      </c>
      <c r="AF50" s="324" t="s">
        <v>205</v>
      </c>
      <c r="AG50" s="279" t="s">
        <v>205</v>
      </c>
      <c r="AH50" s="325" t="str">
        <f t="shared" si="0"/>
        <v>Gestión jurídica</v>
      </c>
      <c r="AI50" s="326" t="str">
        <f t="shared" si="1"/>
        <v>17G</v>
      </c>
      <c r="AK50" s="327" t="s">
        <v>205</v>
      </c>
      <c r="AL50" s="328" t="s">
        <v>205</v>
      </c>
      <c r="AM50" s="384" t="s">
        <v>205</v>
      </c>
      <c r="AN50" s="102"/>
      <c r="AO50" s="102"/>
      <c r="AP50" s="105"/>
      <c r="AQ50" s="105"/>
      <c r="AR50" s="106"/>
      <c r="AS50" s="80"/>
      <c r="AT50" s="76"/>
      <c r="AU50" s="107"/>
      <c r="AV50" s="106"/>
      <c r="AW50" s="105"/>
      <c r="AX50" s="105"/>
      <c r="AY50" s="105"/>
      <c r="AZ50" s="105"/>
      <c r="BA50" s="106"/>
      <c r="BB50" s="106"/>
    </row>
    <row r="51" spans="1:54" s="104" customFormat="1" ht="93.75" hidden="1" customHeight="1">
      <c r="A51" s="469"/>
      <c r="B51" s="451"/>
      <c r="C51" s="435"/>
      <c r="D51" s="468"/>
      <c r="E51" s="469"/>
      <c r="F51" s="547"/>
      <c r="G51" s="257"/>
      <c r="H51" s="452"/>
      <c r="I51" s="467"/>
      <c r="J51" s="467"/>
      <c r="K51" s="538"/>
      <c r="L51" s="465"/>
      <c r="M51" s="122" t="s">
        <v>165</v>
      </c>
      <c r="N51" s="257" t="s">
        <v>166</v>
      </c>
      <c r="O51" s="257"/>
      <c r="P51" s="257"/>
      <c r="Q51" s="259">
        <v>0</v>
      </c>
      <c r="R51" s="267">
        <f>AVERAGE(Q51:Q51)</f>
        <v>0</v>
      </c>
      <c r="S51" s="124" t="str">
        <f>IF(R51&lt;=50,"0",IF(AND(R51&gt;=50.01,R51&lt;=75),"1",IF(R51&gt;=75.01,"2")))</f>
        <v>0</v>
      </c>
      <c r="T51" s="471"/>
      <c r="U51" s="532"/>
      <c r="V51" s="538"/>
      <c r="W51" s="465"/>
      <c r="X51" s="289" t="s">
        <v>205</v>
      </c>
      <c r="Y51" s="306" t="s">
        <v>205</v>
      </c>
      <c r="Z51" s="376" t="s">
        <v>205</v>
      </c>
      <c r="AA51" s="320" t="s">
        <v>205</v>
      </c>
      <c r="AB51" s="321" t="s">
        <v>205</v>
      </c>
      <c r="AC51" s="322" t="s">
        <v>205</v>
      </c>
      <c r="AD51" s="279" t="s">
        <v>205</v>
      </c>
      <c r="AE51" s="323" t="s">
        <v>205</v>
      </c>
      <c r="AF51" s="324" t="s">
        <v>205</v>
      </c>
      <c r="AG51" s="279" t="s">
        <v>205</v>
      </c>
      <c r="AH51" s="325" t="str">
        <f t="shared" si="0"/>
        <v>Gestión jurídica</v>
      </c>
      <c r="AI51" s="326" t="str">
        <f t="shared" si="1"/>
        <v>17G</v>
      </c>
      <c r="AK51" s="327" t="s">
        <v>205</v>
      </c>
      <c r="AL51" s="328" t="s">
        <v>205</v>
      </c>
      <c r="AM51" s="384" t="s">
        <v>205</v>
      </c>
      <c r="AN51" s="111"/>
      <c r="AO51" s="111"/>
      <c r="AP51" s="108"/>
      <c r="AQ51" s="108"/>
      <c r="AR51" s="106"/>
      <c r="AS51" s="75"/>
      <c r="AT51" s="75"/>
      <c r="AU51" s="107"/>
      <c r="AV51" s="106"/>
      <c r="AW51" s="108"/>
      <c r="AX51" s="108"/>
      <c r="AY51" s="108"/>
      <c r="AZ51" s="108"/>
      <c r="BA51" s="106"/>
      <c r="BB51" s="106"/>
    </row>
    <row r="52" spans="1:54" s="104" customFormat="1" ht="283.8" customHeight="1">
      <c r="A52" s="469" t="s">
        <v>407</v>
      </c>
      <c r="B52" s="451" t="s">
        <v>408</v>
      </c>
      <c r="C52" s="435" t="s">
        <v>409</v>
      </c>
      <c r="D52" s="468" t="s">
        <v>410</v>
      </c>
      <c r="E52" s="468" t="s">
        <v>40</v>
      </c>
      <c r="F52" s="437" t="s">
        <v>411</v>
      </c>
      <c r="G52" s="271" t="s">
        <v>412</v>
      </c>
      <c r="H52" s="452" t="s">
        <v>413</v>
      </c>
      <c r="I52" s="467">
        <v>3</v>
      </c>
      <c r="J52" s="467">
        <v>3</v>
      </c>
      <c r="K52" s="464" t="str">
        <f>IF(AND(I52=1,J52=1),"Bajo",IF(AND(I52=1,J52=2),"Bajo",IF(AND(I52=1,J52=3),"Moderado",IF(AND(I52=1,J52=4),"Alto",IF(AND(I52=1,J52=5),"Extremo",IF(AND(I52=2,J52=1),"Bajo",IF(AND(I52=2,J52=2),"Bajo",IF(AND(I52=2,J52=3),"Moderado",IF(AND(I52=2,J52=4),"Alto",IF(AND(I52=2,J52=5),"Extremo",IF(AND(I52=3,J52=1),"Bajo",IF(AND(I52=3,J52=2),"Moderado",IF(AND(I52=3,J52=3),"Alto",IF(AND(I52=3,J52=4),"Extremo",IF(AND(I52=3,J52=5),"Extremo",IF(AND(I52=4,J52=1),"Moderado",IF(AND(I52=4,J52=2),"Alto",IF(AND(I52=4,J52=3),"Alto",IF(AND(I52=4,J52=4),"Extremo",IF(AND(I52=4,J52=5),"Extremo",IF(AND(I52=5,J52=1),"Alto",IF(AND(I52=5,J52=2),"Alto",IF(AND(I52=5,J52=3),"Extremo",IF(AND(I52=5,J52=4),"Extremo",IF(AND(I52=5,J52=5),"Extremo")))))))))))))))))))))))))</f>
        <v>Alto</v>
      </c>
      <c r="L52" s="451" t="s">
        <v>61</v>
      </c>
      <c r="M52" s="263" t="s">
        <v>64</v>
      </c>
      <c r="N52" s="257" t="s">
        <v>414</v>
      </c>
      <c r="O52" s="257" t="s">
        <v>415</v>
      </c>
      <c r="P52" s="257" t="s">
        <v>416</v>
      </c>
      <c r="Q52" s="259">
        <v>90</v>
      </c>
      <c r="R52" s="537">
        <f>AVERAGE(Q52:Q53)</f>
        <v>80</v>
      </c>
      <c r="S52" s="470" t="str">
        <f>IF(R52&lt;=50,"0",IF(AND(R52&gt;=50.01,R52&lt;=75),"1",IF(R52&gt;=75.01,"2")))</f>
        <v>2</v>
      </c>
      <c r="T52" s="471">
        <f>I52-S52</f>
        <v>1</v>
      </c>
      <c r="U52" s="532">
        <f>J52-S54</f>
        <v>3</v>
      </c>
      <c r="V52" s="464" t="str">
        <f>IF(AND(T52=1,U52=1),"Bajo",IF(AND(T52=1,U52=2),"Bajo",IF(AND(T52=1,U52=3),"Moderado",IF(AND(T52=1,U52=4),"Alto",IF(AND(T52=1,U52=5),"Extremo",IF(AND(T52=2,U52=1),"Bajo",IF(AND(T52=2,U52=2),"Bajo",IF(AND(T52=2,U52=3),"Moderado",IF(AND(T52=2,U52=4),"Alto",IF(AND(T52=2,U52=5),"Extremo",IF(AND(T52=3,U52=1),"Bajo",IF(AND(T52=3,U52=2),"Moderado",IF(AND(T52=3,U52=3),"Alto",IF(AND(T52=3,U52=4),"Extremo",IF(AND(T52=3,U52=5),"Extremo",IF(AND(T52=4,U52=1),"Moderado",IF(AND(T52=4,U52=2),"Alto",IF(AND(T52=4,U52=3),"Alto",IF(AND(T52=4,U52=4),"Extremo",IF(AND(T52=4,U52=5),"Extremo",IF(AND(T52=5,U52=1),"Alto",IF(AND(T52=5,U52=2),"Alto",IF(AND(T52=5,U52=3),"Extremo",IF(AND(T52=5,U52=4),"Extremo",IF(AND(T52=5,U52=5),"Extremo")))))))))))))))))))))))))</f>
        <v>Moderado</v>
      </c>
      <c r="W52" s="536" t="s">
        <v>157</v>
      </c>
      <c r="X52" s="293" t="s">
        <v>417</v>
      </c>
      <c r="Y52" s="310" t="s">
        <v>418</v>
      </c>
      <c r="Z52" s="381" t="s">
        <v>1061</v>
      </c>
      <c r="AA52" s="320" t="s">
        <v>205</v>
      </c>
      <c r="AB52" s="321" t="s">
        <v>205</v>
      </c>
      <c r="AC52" s="322" t="s">
        <v>205</v>
      </c>
      <c r="AD52" s="279" t="s">
        <v>205</v>
      </c>
      <c r="AE52" s="323" t="s">
        <v>205</v>
      </c>
      <c r="AF52" s="324" t="s">
        <v>205</v>
      </c>
      <c r="AG52" s="279" t="s">
        <v>205</v>
      </c>
      <c r="AH52" s="325" t="str">
        <f t="shared" si="0"/>
        <v>Gestión documental</v>
      </c>
      <c r="AI52" s="326" t="str">
        <f t="shared" si="1"/>
        <v>18G</v>
      </c>
      <c r="AK52" s="327" t="s">
        <v>205</v>
      </c>
      <c r="AL52" s="328" t="s">
        <v>205</v>
      </c>
      <c r="AM52" s="384" t="s">
        <v>205</v>
      </c>
      <c r="AN52" s="102"/>
      <c r="AO52" s="102"/>
      <c r="AP52" s="105"/>
      <c r="AQ52" s="105"/>
      <c r="AR52" s="106"/>
      <c r="AS52" s="76"/>
      <c r="AT52" s="76"/>
      <c r="AU52" s="107"/>
      <c r="AV52" s="106"/>
      <c r="AW52" s="105"/>
      <c r="AX52" s="105"/>
      <c r="AY52" s="105"/>
      <c r="AZ52" s="105"/>
      <c r="BA52" s="106"/>
      <c r="BB52" s="106"/>
    </row>
    <row r="53" spans="1:54" s="104" customFormat="1" ht="325.8" customHeight="1">
      <c r="A53" s="469"/>
      <c r="B53" s="451"/>
      <c r="C53" s="435"/>
      <c r="D53" s="468"/>
      <c r="E53" s="468"/>
      <c r="F53" s="437"/>
      <c r="G53" s="271" t="s">
        <v>419</v>
      </c>
      <c r="H53" s="452"/>
      <c r="I53" s="467"/>
      <c r="J53" s="467"/>
      <c r="K53" s="464"/>
      <c r="L53" s="451"/>
      <c r="M53" s="263" t="s">
        <v>64</v>
      </c>
      <c r="N53" s="257" t="s">
        <v>420</v>
      </c>
      <c r="O53" s="257" t="s">
        <v>155</v>
      </c>
      <c r="P53" s="257" t="s">
        <v>421</v>
      </c>
      <c r="Q53" s="259">
        <v>70</v>
      </c>
      <c r="R53" s="537"/>
      <c r="S53" s="470"/>
      <c r="T53" s="471"/>
      <c r="U53" s="532"/>
      <c r="V53" s="464"/>
      <c r="W53" s="536"/>
      <c r="X53" s="294" t="s">
        <v>422</v>
      </c>
      <c r="Y53" s="310" t="s">
        <v>423</v>
      </c>
      <c r="Z53" s="381" t="s">
        <v>1062</v>
      </c>
      <c r="AA53" s="320" t="s">
        <v>205</v>
      </c>
      <c r="AB53" s="321" t="s">
        <v>205</v>
      </c>
      <c r="AC53" s="322" t="s">
        <v>205</v>
      </c>
      <c r="AD53" s="279" t="s">
        <v>205</v>
      </c>
      <c r="AE53" s="323" t="s">
        <v>205</v>
      </c>
      <c r="AF53" s="324" t="s">
        <v>205</v>
      </c>
      <c r="AG53" s="279" t="s">
        <v>205</v>
      </c>
      <c r="AH53" s="325" t="str">
        <f t="shared" si="0"/>
        <v>Gestión documental</v>
      </c>
      <c r="AI53" s="326" t="str">
        <f t="shared" si="1"/>
        <v>18G</v>
      </c>
      <c r="AK53" s="327" t="s">
        <v>205</v>
      </c>
      <c r="AL53" s="328" t="s">
        <v>205</v>
      </c>
      <c r="AM53" s="384" t="s">
        <v>205</v>
      </c>
      <c r="AN53" s="102"/>
      <c r="AO53" s="111"/>
      <c r="AP53" s="105"/>
      <c r="AQ53" s="105"/>
      <c r="AR53" s="106"/>
      <c r="AS53" s="76"/>
      <c r="AT53" s="76"/>
      <c r="AU53" s="107"/>
      <c r="AV53" s="106"/>
      <c r="AW53" s="105"/>
      <c r="AX53" s="108"/>
      <c r="AY53" s="105"/>
      <c r="AZ53" s="105"/>
      <c r="BA53" s="106"/>
      <c r="BB53" s="106"/>
    </row>
    <row r="54" spans="1:54" s="104" customFormat="1" ht="93.75" hidden="1" customHeight="1">
      <c r="A54" s="469"/>
      <c r="B54" s="451"/>
      <c r="C54" s="435"/>
      <c r="D54" s="468"/>
      <c r="E54" s="468"/>
      <c r="F54" s="437"/>
      <c r="G54" s="271"/>
      <c r="H54" s="452"/>
      <c r="I54" s="467"/>
      <c r="J54" s="467"/>
      <c r="K54" s="464"/>
      <c r="L54" s="451"/>
      <c r="M54" s="263" t="s">
        <v>165</v>
      </c>
      <c r="N54" s="257"/>
      <c r="O54" s="257"/>
      <c r="P54" s="257"/>
      <c r="Q54" s="259">
        <v>0</v>
      </c>
      <c r="R54" s="267">
        <f>AVERAGE(Q54:Q54)</f>
        <v>0</v>
      </c>
      <c r="S54" s="124" t="str">
        <f>IF(R54&lt;=50,"0",IF(AND(R54&gt;=50.01,R54&lt;=75),"1",IF(R54&gt;=75.01,"2")))</f>
        <v>0</v>
      </c>
      <c r="T54" s="471"/>
      <c r="U54" s="532"/>
      <c r="V54" s="464"/>
      <c r="W54" s="536"/>
      <c r="X54" s="239" t="s">
        <v>205</v>
      </c>
      <c r="Y54" s="306" t="s">
        <v>205</v>
      </c>
      <c r="Z54" s="377" t="s">
        <v>205</v>
      </c>
      <c r="AA54" s="320" t="s">
        <v>205</v>
      </c>
      <c r="AB54" s="321" t="s">
        <v>205</v>
      </c>
      <c r="AC54" s="322" t="s">
        <v>205</v>
      </c>
      <c r="AD54" s="279" t="s">
        <v>205</v>
      </c>
      <c r="AE54" s="323" t="s">
        <v>205</v>
      </c>
      <c r="AF54" s="324" t="s">
        <v>205</v>
      </c>
      <c r="AG54" s="279" t="s">
        <v>205</v>
      </c>
      <c r="AH54" s="325" t="str">
        <f t="shared" si="0"/>
        <v>Gestión documental</v>
      </c>
      <c r="AI54" s="326" t="str">
        <f t="shared" si="1"/>
        <v>18G</v>
      </c>
      <c r="AK54" s="327" t="s">
        <v>205</v>
      </c>
      <c r="AL54" s="328" t="s">
        <v>205</v>
      </c>
      <c r="AM54" s="384" t="s">
        <v>205</v>
      </c>
      <c r="AN54" s="111"/>
      <c r="AO54" s="111"/>
      <c r="AP54" s="108"/>
      <c r="AQ54" s="108"/>
      <c r="AR54" s="106"/>
      <c r="AS54" s="75"/>
      <c r="AT54" s="75"/>
      <c r="AU54" s="107"/>
      <c r="AV54" s="106"/>
      <c r="AW54" s="108"/>
      <c r="AX54" s="108"/>
      <c r="AY54" s="108"/>
      <c r="AZ54" s="108"/>
      <c r="BA54" s="106"/>
      <c r="BB54" s="106"/>
    </row>
    <row r="55" spans="1:54" s="104" customFormat="1" ht="266.39999999999998" customHeight="1">
      <c r="A55" s="469" t="s">
        <v>424</v>
      </c>
      <c r="B55" s="468" t="s">
        <v>408</v>
      </c>
      <c r="C55" s="435" t="s">
        <v>409</v>
      </c>
      <c r="D55" s="468" t="s">
        <v>410</v>
      </c>
      <c r="E55" s="468" t="s">
        <v>40</v>
      </c>
      <c r="F55" s="437" t="s">
        <v>425</v>
      </c>
      <c r="G55" s="250" t="s">
        <v>426</v>
      </c>
      <c r="H55" s="435" t="s">
        <v>427</v>
      </c>
      <c r="I55" s="449">
        <v>3</v>
      </c>
      <c r="J55" s="449">
        <v>3</v>
      </c>
      <c r="K55" s="464" t="str">
        <f>IF(AND(I55=1,J55=1),"Bajo",IF(AND(I55=1,J55=2),"Bajo",IF(AND(I55=1,J55=3),"Moderado",IF(AND(I55=1,J55=4),"Alto",IF(AND(I55=1,J55=5),"Extremo",IF(AND(I55=2,J55=1),"Bajo",IF(AND(I55=2,J55=2),"Bajo",IF(AND(I55=2,J55=3),"Moderado",IF(AND(I55=2,J55=4),"Alto",IF(AND(I55=2,J55=5),"Extremo",IF(AND(I55=3,J55=1),"Bajo",IF(AND(I55=3,J55=2),"Moderado",IF(AND(I55=3,J55=3),"Alto",IF(AND(I55=3,J55=4),"Extremo",IF(AND(I55=3,J55=5),"Extremo",IF(AND(I55=4,J55=1),"Moderado",IF(AND(I55=4,J55=2),"Alto",IF(AND(I55=4,J55=3),"Alto",IF(AND(I55=4,J55=4),"Extremo",IF(AND(I55=4,J55=5),"Extremo",IF(AND(I55=5,J55=1),"Alto",IF(AND(I55=5,J55=2),"Alto",IF(AND(I55=5,J55=3),"Extremo",IF(AND(I55=5,J55=4),"Extremo",IF(AND(I55=5,J55=5),"Extremo")))))))))))))))))))))))))</f>
        <v>Alto</v>
      </c>
      <c r="L55" s="468" t="s">
        <v>61</v>
      </c>
      <c r="M55" s="263" t="s">
        <v>64</v>
      </c>
      <c r="N55" s="330"/>
      <c r="O55" s="331"/>
      <c r="P55" s="332"/>
      <c r="Q55" s="145">
        <v>0</v>
      </c>
      <c r="R55" s="523">
        <f>AVERAGE(Q55:Q56)</f>
        <v>0</v>
      </c>
      <c r="S55" s="468" t="str">
        <f>IF(R55&lt;=50,"0",IF(AND(R55&gt;=50.01,R55&lt;=75),"1",IF(R55&gt;=75.01,"2")))</f>
        <v>0</v>
      </c>
      <c r="T55" s="449">
        <f>I55-S55</f>
        <v>3</v>
      </c>
      <c r="U55" s="449">
        <f>J55-S57</f>
        <v>3</v>
      </c>
      <c r="V55" s="464" t="str">
        <f>IF(AND(T55=1,U55=1),"Bajo",IF(AND(T55=1,U55=2),"Bajo",IF(AND(T55=1,U55=3),"Moderado",IF(AND(T55=1,U55=4),"Alto",IF(AND(T55=1,U55=5),"Extremo",IF(AND(T55=2,U55=1),"Bajo",IF(AND(T55=2,U55=2),"Bajo",IF(AND(T55=2,U55=3),"Moderado",IF(AND(T55=2,U55=4),"Alto",IF(AND(T55=2,U55=5),"Extremo",IF(AND(T55=3,U55=1),"Bajo",IF(AND(T55=3,U55=2),"Moderado",IF(AND(T55=3,U55=3),"Alto",IF(AND(T55=3,U55=4),"Extremo",IF(AND(T55=3,U55=5),"Extremo",IF(AND(T55=4,U55=1),"Moderado",IF(AND(T55=4,U55=2),"Alto",IF(AND(T55=4,U55=3),"Alto",IF(AND(T55=4,U55=4),"Extremo",IF(AND(T55=4,U55=5),"Extremo",IF(AND(T55=5,U55=1),"Alto",IF(AND(T55=5,U55=2),"Alto",IF(AND(T55=5,U55=3),"Extremo",IF(AND(T55=5,U55=4),"Extremo",IF(AND(T55=5,U55=5),"Extremo")))))))))))))))))))))))))</f>
        <v>Alto</v>
      </c>
      <c r="W55" s="468" t="s">
        <v>61</v>
      </c>
      <c r="X55" s="239" t="s">
        <v>205</v>
      </c>
      <c r="Y55" s="306" t="s">
        <v>205</v>
      </c>
      <c r="Z55" s="392" t="s">
        <v>205</v>
      </c>
      <c r="AA55" s="315" t="s">
        <v>428</v>
      </c>
      <c r="AB55" s="112">
        <v>44198</v>
      </c>
      <c r="AC55" s="112">
        <v>44561</v>
      </c>
      <c r="AD55" s="212" t="s">
        <v>429</v>
      </c>
      <c r="AE55" s="109" t="s">
        <v>430</v>
      </c>
      <c r="AF55" s="127" t="s">
        <v>431</v>
      </c>
      <c r="AG55" s="250"/>
      <c r="AH55" s="263" t="str">
        <f t="shared" si="0"/>
        <v>Gestión documental</v>
      </c>
      <c r="AI55" s="258" t="str">
        <f t="shared" si="1"/>
        <v>19G</v>
      </c>
      <c r="AK55" s="294" t="s">
        <v>432</v>
      </c>
      <c r="AL55" s="239" t="s">
        <v>433</v>
      </c>
      <c r="AM55" s="373" t="s">
        <v>1036</v>
      </c>
      <c r="AN55" s="102"/>
      <c r="AO55" s="102"/>
      <c r="AP55" s="105"/>
      <c r="AQ55" s="105"/>
      <c r="AR55" s="106"/>
      <c r="AS55" s="76"/>
      <c r="AT55" s="76"/>
      <c r="AU55" s="107"/>
      <c r="AV55" s="106"/>
      <c r="AW55" s="105"/>
      <c r="AX55" s="105"/>
      <c r="AY55" s="105"/>
      <c r="AZ55" s="105"/>
      <c r="BA55" s="106"/>
      <c r="BB55" s="106"/>
    </row>
    <row r="56" spans="1:54" s="104" customFormat="1" ht="248.55" customHeight="1" thickBot="1">
      <c r="A56" s="469"/>
      <c r="B56" s="468"/>
      <c r="C56" s="435"/>
      <c r="D56" s="468"/>
      <c r="E56" s="468"/>
      <c r="F56" s="521"/>
      <c r="G56" s="250" t="s">
        <v>434</v>
      </c>
      <c r="H56" s="541"/>
      <c r="I56" s="449"/>
      <c r="J56" s="449"/>
      <c r="K56" s="464"/>
      <c r="L56" s="468"/>
      <c r="M56" s="263" t="s">
        <v>64</v>
      </c>
      <c r="N56" s="330"/>
      <c r="O56" s="331"/>
      <c r="P56" s="332"/>
      <c r="Q56" s="145">
        <v>0</v>
      </c>
      <c r="R56" s="523"/>
      <c r="S56" s="468"/>
      <c r="T56" s="449"/>
      <c r="U56" s="449"/>
      <c r="V56" s="464"/>
      <c r="W56" s="468"/>
      <c r="X56" s="239" t="s">
        <v>205</v>
      </c>
      <c r="Y56" s="306" t="s">
        <v>205</v>
      </c>
      <c r="Z56" s="392" t="s">
        <v>205</v>
      </c>
      <c r="AA56" s="315" t="s">
        <v>435</v>
      </c>
      <c r="AB56" s="112">
        <v>44198</v>
      </c>
      <c r="AC56" s="112">
        <v>44561</v>
      </c>
      <c r="AD56" s="212" t="s">
        <v>436</v>
      </c>
      <c r="AE56" s="109" t="s">
        <v>437</v>
      </c>
      <c r="AF56" s="127" t="s">
        <v>431</v>
      </c>
      <c r="AG56" s="250"/>
      <c r="AH56" s="263" t="str">
        <f t="shared" si="0"/>
        <v>Gestión documental</v>
      </c>
      <c r="AI56" s="258" t="str">
        <f t="shared" si="1"/>
        <v>19G</v>
      </c>
      <c r="AK56" s="294" t="s">
        <v>432</v>
      </c>
      <c r="AL56" s="239" t="s">
        <v>438</v>
      </c>
      <c r="AM56" s="373" t="s">
        <v>1037</v>
      </c>
      <c r="AN56" s="102"/>
      <c r="AO56" s="111"/>
      <c r="AP56" s="105"/>
      <c r="AQ56" s="105"/>
      <c r="AR56" s="106"/>
      <c r="AS56" s="76"/>
      <c r="AT56" s="75"/>
      <c r="AU56" s="107"/>
      <c r="AV56" s="106"/>
      <c r="AW56" s="105"/>
      <c r="AX56" s="108"/>
      <c r="AY56" s="105"/>
      <c r="AZ56" s="105"/>
      <c r="BA56" s="106"/>
      <c r="BB56" s="106"/>
    </row>
    <row r="57" spans="1:54" s="104" customFormat="1" ht="93.75" hidden="1" customHeight="1" thickBot="1">
      <c r="A57" s="469"/>
      <c r="B57" s="468"/>
      <c r="C57" s="435"/>
      <c r="D57" s="468"/>
      <c r="E57" s="468"/>
      <c r="F57" s="521"/>
      <c r="G57" s="250"/>
      <c r="H57" s="541"/>
      <c r="I57" s="449"/>
      <c r="J57" s="449"/>
      <c r="K57" s="464"/>
      <c r="L57" s="468"/>
      <c r="M57" s="263" t="s">
        <v>165</v>
      </c>
      <c r="N57" s="333"/>
      <c r="O57" s="331"/>
      <c r="P57" s="331"/>
      <c r="Q57" s="145">
        <v>0</v>
      </c>
      <c r="R57" s="264">
        <f>AVERAGE(Q57:Q57)</f>
        <v>0</v>
      </c>
      <c r="S57" s="252" t="str">
        <f>IF(R57&lt;=50,"0",IF(AND(R57&gt;=50.01,R57&lt;=75),"1",IF(R57&gt;=75.01,"2")))</f>
        <v>0</v>
      </c>
      <c r="T57" s="449"/>
      <c r="U57" s="449"/>
      <c r="V57" s="464"/>
      <c r="W57" s="468"/>
      <c r="X57" s="239" t="s">
        <v>205</v>
      </c>
      <c r="Y57" s="306" t="s">
        <v>205</v>
      </c>
      <c r="Z57" s="377" t="s">
        <v>205</v>
      </c>
      <c r="AA57" s="320" t="s">
        <v>205</v>
      </c>
      <c r="AB57" s="321" t="s">
        <v>205</v>
      </c>
      <c r="AC57" s="322" t="s">
        <v>205</v>
      </c>
      <c r="AD57" s="279" t="s">
        <v>205</v>
      </c>
      <c r="AE57" s="323" t="s">
        <v>205</v>
      </c>
      <c r="AF57" s="324" t="s">
        <v>205</v>
      </c>
      <c r="AG57" s="279" t="s">
        <v>205</v>
      </c>
      <c r="AH57" s="325" t="str">
        <f t="shared" ref="AH57:AH61" si="5">IF(B57="",AH56,B57)</f>
        <v>Gestión documental</v>
      </c>
      <c r="AI57" s="326" t="str">
        <f t="shared" ref="AI57:AI61" si="6">IF(A57="",AI56,A57)</f>
        <v>19G</v>
      </c>
      <c r="AK57" s="327" t="s">
        <v>205</v>
      </c>
      <c r="AL57" s="328" t="s">
        <v>205</v>
      </c>
      <c r="AM57" s="384" t="s">
        <v>205</v>
      </c>
      <c r="AN57" s="111"/>
      <c r="AO57" s="111"/>
      <c r="AP57" s="108"/>
      <c r="AQ57" s="108"/>
      <c r="AR57" s="106"/>
      <c r="AS57" s="75"/>
      <c r="AT57" s="75"/>
      <c r="AU57" s="107"/>
      <c r="AV57" s="106"/>
      <c r="AW57" s="108"/>
      <c r="AX57" s="108"/>
      <c r="AY57" s="108"/>
      <c r="AZ57" s="108"/>
      <c r="BA57" s="106"/>
      <c r="BB57" s="106"/>
    </row>
    <row r="58" spans="1:54" s="104" customFormat="1" ht="189.45" customHeight="1">
      <c r="A58" s="469" t="s">
        <v>439</v>
      </c>
      <c r="B58" s="468" t="s">
        <v>440</v>
      </c>
      <c r="C58" s="452" t="s">
        <v>441</v>
      </c>
      <c r="D58" s="451" t="s">
        <v>442</v>
      </c>
      <c r="E58" s="468" t="s">
        <v>40</v>
      </c>
      <c r="F58" s="547" t="s">
        <v>443</v>
      </c>
      <c r="G58" s="257" t="s">
        <v>444</v>
      </c>
      <c r="H58" s="452" t="s">
        <v>445</v>
      </c>
      <c r="I58" s="467">
        <v>3</v>
      </c>
      <c r="J58" s="467">
        <v>2</v>
      </c>
      <c r="K58" s="464" t="str">
        <f>IF(AND(I58=1,J58=1),"Bajo",IF(AND(I58=1,J58=2),"Bajo",IF(AND(I58=1,J58=3),"Moderado",IF(AND(I58=1,J58=4),"Alto",IF(AND(I58=1,J58=5),"Extremo",IF(AND(I58=2,J58=1),"Bajo",IF(AND(I58=2,J58=2),"Bajo",IF(AND(I58=2,J58=3),"Moderado",IF(AND(I58=2,J58=4),"Alto",IF(AND(I58=2,J58=5),"Extremo",IF(AND(I58=3,J58=1),"Bajo",IF(AND(I58=3,J58=2),"Moderado",IF(AND(I58=3,J58=3),"Alto",IF(AND(I58=3,J58=4),"Extremo",IF(AND(I58=3,J58=5),"Extremo",IF(AND(I58=4,J58=1),"Moderado",IF(AND(I58=4,J58=2),"Alto",IF(AND(I58=4,J58=3),"Alto",IF(AND(I58=4,J58=4),"Extremo",IF(AND(I58=4,J58=5),"Extremo",IF(AND(I58=5,J58=1),"Alto",IF(AND(I58=5,J58=2),"Alto",IF(AND(I58=5,J58=3),"Extremo",IF(AND(I58=5,J58=4),"Extremo",IF(AND(I58=5,J58=5),"Extremo")))))))))))))))))))))))))</f>
        <v>Moderado</v>
      </c>
      <c r="L58" s="451" t="s">
        <v>61</v>
      </c>
      <c r="M58" s="263" t="s">
        <v>64</v>
      </c>
      <c r="N58" s="257" t="s">
        <v>446</v>
      </c>
      <c r="O58" s="257" t="s">
        <v>447</v>
      </c>
      <c r="P58" s="257" t="s">
        <v>448</v>
      </c>
      <c r="Q58" s="259">
        <v>85</v>
      </c>
      <c r="R58" s="567">
        <f>AVERAGE(Q58:Q59)</f>
        <v>77.5</v>
      </c>
      <c r="S58" s="456" t="str">
        <f>IF(R58&lt;=50,"0",IF(AND(R58&gt;=50.01,R58&lt;=75),"1",IF(R58&gt;=75.01,"2")))</f>
        <v>2</v>
      </c>
      <c r="T58" s="449">
        <f>I58-S58</f>
        <v>1</v>
      </c>
      <c r="U58" s="449">
        <f>J58-S60</f>
        <v>2</v>
      </c>
      <c r="V58" s="464" t="str">
        <f>IF(AND(T58=1,U58=1),"Bajo",IF(AND(T58=1,U58=2),"Bajo",IF(AND(T58=1,U58=3),"Moderado",IF(AND(T58=1,U58=4),"Alto",IF(AND(T58=1,U58=5),"Extremo",IF(AND(T58=2,U58=1),"Bajo",IF(AND(T58=2,U58=2),"Bajo",IF(AND(T58=2,U58=3),"Moderado",IF(AND(T58=2,U58=4),"Alto",IF(AND(T58=2,U58=5),"Extremo",IF(AND(T58=3,U58=1),"Bajo",IF(AND(T58=3,U58=2),"Moderado",IF(AND(T58=3,U58=3),"Alto",IF(AND(T58=3,U58=4),"Extremo",IF(AND(T58=3,U58=5),"Extremo",IF(AND(T58=4,U58=1),"Moderado",IF(AND(T58=4,U58=2),"Alto",IF(AND(T58=4,U58=3),"Alto",IF(AND(T58=4,U58=4),"Extremo",IF(AND(T58=4,U58=5),"Extremo",IF(AND(T58=5,U58=1),"Alto",IF(AND(T58=5,U58=2),"Alto",IF(AND(T58=5,U58=3),"Extremo",IF(AND(T58=5,U58=4),"Extremo",IF(AND(T58=5,U58=5),"Extremo")))))))))))))))))))))))))</f>
        <v>Bajo</v>
      </c>
      <c r="W58" s="536" t="s">
        <v>157</v>
      </c>
      <c r="X58" s="295" t="s">
        <v>449</v>
      </c>
      <c r="Y58" s="308" t="s">
        <v>450</v>
      </c>
      <c r="Z58" s="379" t="s">
        <v>980</v>
      </c>
      <c r="AA58" s="320" t="s">
        <v>205</v>
      </c>
      <c r="AB58" s="321" t="s">
        <v>205</v>
      </c>
      <c r="AC58" s="322" t="s">
        <v>205</v>
      </c>
      <c r="AD58" s="279" t="s">
        <v>205</v>
      </c>
      <c r="AE58" s="323" t="s">
        <v>205</v>
      </c>
      <c r="AF58" s="324" t="s">
        <v>205</v>
      </c>
      <c r="AG58" s="279" t="s">
        <v>205</v>
      </c>
      <c r="AH58" s="325" t="str">
        <f t="shared" si="5"/>
        <v>Gestión de asuntos disciplinarios</v>
      </c>
      <c r="AI58" s="326" t="str">
        <f t="shared" si="6"/>
        <v>20G</v>
      </c>
      <c r="AK58" s="327" t="s">
        <v>205</v>
      </c>
      <c r="AL58" s="328" t="s">
        <v>205</v>
      </c>
      <c r="AM58" s="384" t="s">
        <v>205</v>
      </c>
      <c r="AN58" s="102"/>
      <c r="AO58" s="111"/>
      <c r="AP58" s="105"/>
      <c r="AQ58" s="105"/>
      <c r="AR58" s="106"/>
      <c r="AS58" s="73"/>
      <c r="AT58" s="73"/>
      <c r="AU58" s="147"/>
      <c r="AV58" s="106"/>
      <c r="AW58" s="105"/>
      <c r="AX58" s="108"/>
      <c r="AY58" s="105"/>
      <c r="AZ58" s="105"/>
      <c r="BA58" s="106"/>
      <c r="BB58" s="106"/>
    </row>
    <row r="59" spans="1:54" s="104" customFormat="1" ht="162" customHeight="1">
      <c r="A59" s="469"/>
      <c r="B59" s="468"/>
      <c r="C59" s="452"/>
      <c r="D59" s="451"/>
      <c r="E59" s="468"/>
      <c r="F59" s="547"/>
      <c r="G59" s="257" t="s">
        <v>451</v>
      </c>
      <c r="H59" s="452"/>
      <c r="I59" s="467"/>
      <c r="J59" s="467"/>
      <c r="K59" s="464"/>
      <c r="L59" s="451"/>
      <c r="M59" s="263" t="s">
        <v>64</v>
      </c>
      <c r="N59" s="257" t="s">
        <v>452</v>
      </c>
      <c r="O59" s="257" t="s">
        <v>453</v>
      </c>
      <c r="P59" s="257" t="s">
        <v>454</v>
      </c>
      <c r="Q59" s="259">
        <v>70</v>
      </c>
      <c r="R59" s="568"/>
      <c r="S59" s="458"/>
      <c r="T59" s="449"/>
      <c r="U59" s="449"/>
      <c r="V59" s="464"/>
      <c r="W59" s="536"/>
      <c r="X59" s="239" t="s">
        <v>455</v>
      </c>
      <c r="Y59" s="308" t="s">
        <v>456</v>
      </c>
      <c r="Z59" s="297" t="s">
        <v>981</v>
      </c>
      <c r="AA59" s="320" t="s">
        <v>205</v>
      </c>
      <c r="AB59" s="321" t="s">
        <v>205</v>
      </c>
      <c r="AC59" s="322" t="s">
        <v>205</v>
      </c>
      <c r="AD59" s="279" t="s">
        <v>205</v>
      </c>
      <c r="AE59" s="323" t="s">
        <v>205</v>
      </c>
      <c r="AF59" s="324" t="s">
        <v>205</v>
      </c>
      <c r="AG59" s="279" t="s">
        <v>205</v>
      </c>
      <c r="AH59" s="325" t="str">
        <f t="shared" si="5"/>
        <v>Gestión de asuntos disciplinarios</v>
      </c>
      <c r="AI59" s="326" t="str">
        <f t="shared" si="6"/>
        <v>20G</v>
      </c>
      <c r="AK59" s="327" t="s">
        <v>205</v>
      </c>
      <c r="AL59" s="328" t="s">
        <v>205</v>
      </c>
      <c r="AM59" s="384" t="s">
        <v>205</v>
      </c>
      <c r="AN59" s="102"/>
      <c r="AO59" s="111"/>
      <c r="AP59" s="105"/>
      <c r="AQ59" s="105"/>
      <c r="AR59" s="106"/>
      <c r="AS59" s="74"/>
      <c r="AT59" s="74"/>
      <c r="AU59" s="148"/>
      <c r="AV59" s="106"/>
      <c r="AW59" s="105"/>
      <c r="AX59" s="108"/>
      <c r="AY59" s="105"/>
      <c r="AZ59" s="105"/>
      <c r="BA59" s="106"/>
      <c r="BB59" s="106"/>
    </row>
    <row r="60" spans="1:54" s="104" customFormat="1" ht="93.75" hidden="1" customHeight="1">
      <c r="A60" s="469"/>
      <c r="B60" s="468"/>
      <c r="C60" s="452"/>
      <c r="D60" s="451"/>
      <c r="E60" s="468"/>
      <c r="F60" s="547"/>
      <c r="G60" s="257"/>
      <c r="H60" s="452"/>
      <c r="I60" s="467"/>
      <c r="J60" s="467"/>
      <c r="K60" s="464"/>
      <c r="L60" s="451"/>
      <c r="M60" s="263" t="s">
        <v>165</v>
      </c>
      <c r="N60" s="257"/>
      <c r="O60" s="257"/>
      <c r="P60" s="257"/>
      <c r="Q60" s="259">
        <v>0</v>
      </c>
      <c r="R60" s="270">
        <f>Q60</f>
        <v>0</v>
      </c>
      <c r="S60" s="252" t="str">
        <f>IF(R60&lt;=50,"0",IF(AND(R60&gt;=50.01,R60&lt;=75),"1",IF(R60&gt;=75.01,"2")))</f>
        <v>0</v>
      </c>
      <c r="T60" s="449"/>
      <c r="U60" s="449"/>
      <c r="V60" s="464"/>
      <c r="W60" s="536"/>
      <c r="X60" s="239" t="s">
        <v>205</v>
      </c>
      <c r="Y60" s="308" t="s">
        <v>205</v>
      </c>
      <c r="Z60" s="377" t="s">
        <v>205</v>
      </c>
      <c r="AA60" s="320" t="s">
        <v>205</v>
      </c>
      <c r="AB60" s="321" t="s">
        <v>205</v>
      </c>
      <c r="AC60" s="322" t="s">
        <v>205</v>
      </c>
      <c r="AD60" s="279" t="s">
        <v>205</v>
      </c>
      <c r="AE60" s="323" t="s">
        <v>205</v>
      </c>
      <c r="AF60" s="324" t="s">
        <v>205</v>
      </c>
      <c r="AG60" s="279" t="s">
        <v>205</v>
      </c>
      <c r="AH60" s="325" t="str">
        <f t="shared" si="5"/>
        <v>Gestión de asuntos disciplinarios</v>
      </c>
      <c r="AI60" s="326" t="str">
        <f t="shared" si="6"/>
        <v>20G</v>
      </c>
      <c r="AK60" s="327" t="s">
        <v>205</v>
      </c>
      <c r="AL60" s="328" t="s">
        <v>205</v>
      </c>
      <c r="AM60" s="384" t="s">
        <v>205</v>
      </c>
      <c r="AN60" s="111"/>
      <c r="AO60" s="111"/>
      <c r="AP60" s="108"/>
      <c r="AQ60" s="108"/>
      <c r="AR60" s="106"/>
      <c r="AS60" s="75"/>
      <c r="AT60" s="76"/>
      <c r="AU60" s="107"/>
      <c r="AV60" s="106"/>
      <c r="AW60" s="108"/>
      <c r="AX60" s="108"/>
      <c r="AY60" s="108"/>
      <c r="AZ60" s="108"/>
      <c r="BA60" s="106"/>
      <c r="BB60" s="106"/>
    </row>
    <row r="61" spans="1:54" s="104" customFormat="1" ht="275.55" customHeight="1">
      <c r="A61" s="469" t="s">
        <v>457</v>
      </c>
      <c r="B61" s="451" t="s">
        <v>458</v>
      </c>
      <c r="C61" s="452" t="s">
        <v>459</v>
      </c>
      <c r="D61" s="451" t="s">
        <v>460</v>
      </c>
      <c r="E61" s="468" t="s">
        <v>40</v>
      </c>
      <c r="F61" s="466" t="s">
        <v>461</v>
      </c>
      <c r="G61" s="271" t="s">
        <v>462</v>
      </c>
      <c r="H61" s="551" t="s">
        <v>463</v>
      </c>
      <c r="I61" s="467">
        <v>3</v>
      </c>
      <c r="J61" s="467">
        <v>3</v>
      </c>
      <c r="K61" s="464" t="str">
        <f>IF(AND(I61=1,J61=1),"Bajo",IF(AND(I61=1,J61=2),"Bajo",IF(AND(I61=1,J61=3),"Moderado",IF(AND(I61=1,J61=4),"Alto",IF(AND(I61=1,J61=5),"Extremo",IF(AND(I61=2,J61=1),"Bajo",IF(AND(I61=2,J61=2),"Bajo",IF(AND(I61=2,J61=3),"Moderado",IF(AND(I61=2,J61=4),"Alto",IF(AND(I61=2,J61=5),"Extremo",IF(AND(I61=3,J61=1),"Bajo",IF(AND(I61=3,J61=2),"Moderado",IF(AND(I61=3,J61=3),"Alto",IF(AND(I61=3,J61=4),"Extremo",IF(AND(I61=3,J61=5),"Extremo",IF(AND(I61=4,J61=1),"Moderado",IF(AND(I61=4,J61=2),"Alto",IF(AND(I61=4,J61=3),"Alto",IF(AND(I61=4,J61=4),"Extremo",IF(AND(I61=4,J61=5),"Extremo",IF(AND(I61=5,J61=1),"Alto",IF(AND(I61=5,J61=2),"Alto",IF(AND(I61=5,J61=3),"Extremo",IF(AND(I61=5,J61=4),"Extremo",IF(AND(I61=5,J61=5),"Extremo")))))))))))))))))))))))))</f>
        <v>Alto</v>
      </c>
      <c r="L61" s="451" t="s">
        <v>61</v>
      </c>
      <c r="M61" s="263" t="s">
        <v>64</v>
      </c>
      <c r="N61" s="257" t="s">
        <v>464</v>
      </c>
      <c r="O61" s="257" t="s">
        <v>447</v>
      </c>
      <c r="P61" s="257" t="s">
        <v>465</v>
      </c>
      <c r="Q61" s="259">
        <v>85</v>
      </c>
      <c r="R61" s="537">
        <f>AVERAGE(Q61:Q62)</f>
        <v>77.5</v>
      </c>
      <c r="S61" s="470" t="str">
        <f>IF(R61&lt;=50,"0",IF(AND(R61&gt;=50.01,R61&lt;=75),"1",IF(R61&gt;=75.01,"2")))</f>
        <v>2</v>
      </c>
      <c r="T61" s="471">
        <f>I61-S61</f>
        <v>1</v>
      </c>
      <c r="U61" s="532">
        <f>J61-S63</f>
        <v>3</v>
      </c>
      <c r="V61" s="464" t="str">
        <f>IF(AND(T61=1,U61=1),"Bajo",IF(AND(T61=1,U61=2),"Bajo",IF(AND(T61=1,U61=3),"Moderado",IF(AND(T61=1,U61=4),"Alto",IF(AND(T61=1,U61=5),"Extremo",IF(AND(T61=2,U61=1),"Bajo",IF(AND(T61=2,U61=2),"Bajo",IF(AND(T61=2,U61=3),"Moderado",IF(AND(T61=2,U61=4),"Alto",IF(AND(T61=2,U61=5),"Extremo",IF(AND(T61=3,U61=1),"Bajo",IF(AND(T61=3,U61=2),"Moderado",IF(AND(T61=3,U61=3),"Alto",IF(AND(T61=3,U61=4),"Extremo",IF(AND(T61=3,U61=5),"Extremo",IF(AND(T61=4,U61=1),"Moderado",IF(AND(T61=4,U61=2),"Alto",IF(AND(T61=4,U61=3),"Alto",IF(AND(T61=4,U61=4),"Extremo",IF(AND(T61=4,U61=5),"Extremo",IF(AND(T61=5,U61=1),"Alto",IF(AND(T61=5,U61=2),"Alto",IF(AND(T61=5,U61=3),"Extremo",IF(AND(T61=5,U61=4),"Extremo",IF(AND(T61=5,U61=5),"Extremo")))))))))))))))))))))))))</f>
        <v>Moderado</v>
      </c>
      <c r="W61" s="536" t="s">
        <v>61</v>
      </c>
      <c r="X61" s="296" t="s">
        <v>466</v>
      </c>
      <c r="Y61" s="308" t="s">
        <v>467</v>
      </c>
      <c r="Z61" s="367" t="s">
        <v>1063</v>
      </c>
      <c r="AA61" s="320" t="s">
        <v>205</v>
      </c>
      <c r="AB61" s="321" t="s">
        <v>205</v>
      </c>
      <c r="AC61" s="322" t="s">
        <v>205</v>
      </c>
      <c r="AD61" s="279" t="s">
        <v>205</v>
      </c>
      <c r="AE61" s="323" t="s">
        <v>205</v>
      </c>
      <c r="AF61" s="324" t="s">
        <v>205</v>
      </c>
      <c r="AG61" s="279" t="s">
        <v>205</v>
      </c>
      <c r="AH61" s="325" t="str">
        <f t="shared" si="5"/>
        <v>Participación efectiva, representación y defensa técnica</v>
      </c>
      <c r="AI61" s="326" t="str">
        <f t="shared" si="6"/>
        <v>21G</v>
      </c>
      <c r="AK61" s="327" t="s">
        <v>205</v>
      </c>
      <c r="AL61" s="328" t="s">
        <v>205</v>
      </c>
      <c r="AM61" s="385" t="s">
        <v>205</v>
      </c>
      <c r="AN61" s="102"/>
      <c r="AO61" s="102"/>
      <c r="AP61" s="105"/>
      <c r="AQ61" s="105"/>
      <c r="AR61" s="106"/>
      <c r="AS61" s="76"/>
      <c r="AT61" s="81"/>
      <c r="AU61" s="129"/>
      <c r="AV61" s="106"/>
      <c r="AW61" s="105"/>
      <c r="AX61" s="105"/>
      <c r="AY61" s="105"/>
      <c r="AZ61" s="105"/>
      <c r="BA61" s="106"/>
      <c r="BB61" s="106"/>
    </row>
    <row r="62" spans="1:54" s="104" customFormat="1" ht="250.5" customHeight="1">
      <c r="A62" s="489"/>
      <c r="B62" s="451"/>
      <c r="C62" s="452"/>
      <c r="D62" s="451"/>
      <c r="E62" s="469"/>
      <c r="F62" s="522"/>
      <c r="G62" s="271" t="s">
        <v>468</v>
      </c>
      <c r="H62" s="552"/>
      <c r="I62" s="467"/>
      <c r="J62" s="467"/>
      <c r="K62" s="538"/>
      <c r="L62" s="465"/>
      <c r="M62" s="263" t="s">
        <v>64</v>
      </c>
      <c r="N62" s="257" t="s">
        <v>469</v>
      </c>
      <c r="O62" s="257" t="s">
        <v>155</v>
      </c>
      <c r="P62" s="257" t="s">
        <v>470</v>
      </c>
      <c r="Q62" s="259">
        <v>70</v>
      </c>
      <c r="R62" s="553"/>
      <c r="S62" s="465"/>
      <c r="T62" s="471"/>
      <c r="U62" s="532"/>
      <c r="V62" s="538"/>
      <c r="W62" s="465"/>
      <c r="X62" s="296" t="s">
        <v>475</v>
      </c>
      <c r="Y62" s="311" t="s">
        <v>477</v>
      </c>
      <c r="Z62" s="367" t="s">
        <v>1064</v>
      </c>
      <c r="AA62" s="316" t="s">
        <v>471</v>
      </c>
      <c r="AB62" s="116">
        <v>44228</v>
      </c>
      <c r="AC62" s="116">
        <v>44561</v>
      </c>
      <c r="AD62" s="257" t="s">
        <v>472</v>
      </c>
      <c r="AE62" s="109" t="s">
        <v>349</v>
      </c>
      <c r="AF62" s="127" t="s">
        <v>473</v>
      </c>
      <c r="AG62" s="250" t="s">
        <v>474</v>
      </c>
      <c r="AH62" s="263" t="str">
        <f t="shared" si="0"/>
        <v>Participación efectiva, representación y defensa técnica</v>
      </c>
      <c r="AI62" s="258" t="str">
        <f t="shared" si="1"/>
        <v>21G</v>
      </c>
      <c r="AK62" s="296" t="s">
        <v>476</v>
      </c>
      <c r="AL62" s="239" t="s">
        <v>478</v>
      </c>
      <c r="AM62" s="386" t="s">
        <v>963</v>
      </c>
      <c r="AN62" s="382"/>
      <c r="AO62" s="102"/>
      <c r="AP62" s="105"/>
      <c r="AQ62" s="105"/>
      <c r="AR62" s="106"/>
      <c r="AS62" s="78"/>
      <c r="AT62" s="76"/>
      <c r="AU62" s="129"/>
      <c r="AV62" s="106"/>
      <c r="AW62" s="105"/>
      <c r="AX62" s="105"/>
      <c r="AY62" s="105"/>
      <c r="AZ62" s="105"/>
      <c r="BA62" s="106"/>
      <c r="BB62" s="106"/>
    </row>
    <row r="63" spans="1:54" s="104" customFormat="1" ht="93.75" hidden="1" customHeight="1">
      <c r="A63" s="489"/>
      <c r="B63" s="451"/>
      <c r="C63" s="452"/>
      <c r="D63" s="451"/>
      <c r="E63" s="469"/>
      <c r="F63" s="522"/>
      <c r="G63" s="271"/>
      <c r="H63" s="552"/>
      <c r="I63" s="467"/>
      <c r="J63" s="467"/>
      <c r="K63" s="538"/>
      <c r="L63" s="465"/>
      <c r="M63" s="122" t="s">
        <v>165</v>
      </c>
      <c r="N63" s="257" t="s">
        <v>166</v>
      </c>
      <c r="O63" s="257"/>
      <c r="P63" s="257"/>
      <c r="Q63" s="259">
        <v>0</v>
      </c>
      <c r="R63" s="267">
        <f>AVERAGE(Q63:Q63)</f>
        <v>0</v>
      </c>
      <c r="S63" s="124" t="str">
        <f>IF(R63&lt;=50,"0",IF(AND(R63&gt;=50.01,R63&lt;=75),"1",IF(R63&gt;=75.01,"2")))</f>
        <v>0</v>
      </c>
      <c r="T63" s="471"/>
      <c r="U63" s="532"/>
      <c r="V63" s="538"/>
      <c r="W63" s="465"/>
      <c r="X63" s="239" t="s">
        <v>205</v>
      </c>
      <c r="Y63" s="306" t="s">
        <v>205</v>
      </c>
      <c r="Z63" s="378" t="s">
        <v>205</v>
      </c>
      <c r="AA63" s="320" t="s">
        <v>205</v>
      </c>
      <c r="AB63" s="321" t="s">
        <v>205</v>
      </c>
      <c r="AC63" s="322" t="s">
        <v>205</v>
      </c>
      <c r="AD63" s="279" t="s">
        <v>205</v>
      </c>
      <c r="AE63" s="323" t="s">
        <v>205</v>
      </c>
      <c r="AF63" s="324" t="s">
        <v>205</v>
      </c>
      <c r="AG63" s="279" t="s">
        <v>205</v>
      </c>
      <c r="AH63" s="325" t="str">
        <f t="shared" si="0"/>
        <v>Participación efectiva, representación y defensa técnica</v>
      </c>
      <c r="AI63" s="326" t="str">
        <f t="shared" si="1"/>
        <v>21G</v>
      </c>
      <c r="AK63" s="327" t="s">
        <v>205</v>
      </c>
      <c r="AL63" s="328" t="s">
        <v>205</v>
      </c>
      <c r="AM63" s="387" t="s">
        <v>205</v>
      </c>
      <c r="AN63" s="111"/>
      <c r="AO63" s="111"/>
      <c r="AP63" s="108"/>
      <c r="AQ63" s="108"/>
      <c r="AR63" s="106"/>
      <c r="AS63" s="75"/>
      <c r="AT63" s="75"/>
      <c r="AU63" s="107"/>
      <c r="AV63" s="106"/>
      <c r="AW63" s="108"/>
      <c r="AX63" s="108"/>
      <c r="AY63" s="108"/>
      <c r="AZ63" s="108"/>
      <c r="BA63" s="106"/>
      <c r="BB63" s="106"/>
    </row>
    <row r="64" spans="1:54" s="104" customFormat="1" ht="211.95" customHeight="1">
      <c r="A64" s="469" t="s">
        <v>479</v>
      </c>
      <c r="B64" s="451" t="s">
        <v>458</v>
      </c>
      <c r="C64" s="452" t="s">
        <v>459</v>
      </c>
      <c r="D64" s="451" t="s">
        <v>460</v>
      </c>
      <c r="E64" s="468" t="s">
        <v>40</v>
      </c>
      <c r="F64" s="466" t="s">
        <v>480</v>
      </c>
      <c r="G64" s="271" t="s">
        <v>481</v>
      </c>
      <c r="H64" s="551" t="s">
        <v>482</v>
      </c>
      <c r="I64" s="467">
        <v>4</v>
      </c>
      <c r="J64" s="467">
        <v>3</v>
      </c>
      <c r="K64" s="464" t="str">
        <f>IF(AND(I64=1,J64=1),"Bajo",IF(AND(I64=1,J64=2),"Bajo",IF(AND(I64=1,J64=3),"Moderado",IF(AND(I64=1,J64=4),"Alto",IF(AND(I64=1,J64=5),"Extremo",IF(AND(I64=2,J64=1),"Bajo",IF(AND(I64=2,J64=2),"Bajo",IF(AND(I64=2,J64=3),"Moderado",IF(AND(I64=2,J64=4),"Alto",IF(AND(I64=2,J64=5),"Extremo",IF(AND(I64=3,J64=1),"Bajo",IF(AND(I64=3,J64=2),"Moderado",IF(AND(I64=3,J64=3),"Alto",IF(AND(I64=3,J64=4),"Extremo",IF(AND(I64=3,J64=5),"Extremo",IF(AND(I64=4,J64=1),"Moderado",IF(AND(I64=4,J64=2),"Alto",IF(AND(I64=4,J64=3),"Alto",IF(AND(I64=4,J64=4),"Extremo",IF(AND(I64=4,J64=5),"Extremo",IF(AND(I64=5,J64=1),"Alto",IF(AND(I64=5,J64=2),"Alto",IF(AND(I64=5,J64=3),"Extremo",IF(AND(I64=5,J64=4),"Extremo",IF(AND(I64=5,J64=5),"Extremo")))))))))))))))))))))))))</f>
        <v>Alto</v>
      </c>
      <c r="L64" s="451" t="s">
        <v>61</v>
      </c>
      <c r="M64" s="263" t="s">
        <v>64</v>
      </c>
      <c r="N64" s="257" t="s">
        <v>483</v>
      </c>
      <c r="O64" s="257" t="s">
        <v>172</v>
      </c>
      <c r="P64" s="257" t="s">
        <v>484</v>
      </c>
      <c r="Q64" s="259">
        <v>85</v>
      </c>
      <c r="R64" s="537">
        <f>AVERAGE(Q64:Q65)</f>
        <v>77.5</v>
      </c>
      <c r="S64" s="470" t="str">
        <f>IF(R64&lt;=50,"0",IF(AND(R64&gt;=50.01,R64&lt;=75),"1",IF(R64&gt;=75.01,"2")))</f>
        <v>2</v>
      </c>
      <c r="T64" s="471">
        <f>I64-S64</f>
        <v>2</v>
      </c>
      <c r="U64" s="532">
        <f>J64-S66</f>
        <v>3</v>
      </c>
      <c r="V64" s="464" t="str">
        <f>IF(AND(T64=1,U64=1),"Bajo",IF(AND(T64=1,U64=2),"Bajo",IF(AND(T64=1,U64=3),"Moderado",IF(AND(T64=1,U64=4),"Alto",IF(AND(T64=1,U64=5),"Extremo",IF(AND(T64=2,U64=1),"Bajo",IF(AND(T64=2,U64=2),"Bajo",IF(AND(T64=2,U64=3),"Moderado",IF(AND(T64=2,U64=4),"Alto",IF(AND(T64=2,U64=5),"Extremo",IF(AND(T64=3,U64=1),"Bajo",IF(AND(T64=3,U64=2),"Moderado",IF(AND(T64=3,U64=3),"Alto",IF(AND(T64=3,U64=4),"Extremo",IF(AND(T64=3,U64=5),"Extremo",IF(AND(T64=4,U64=1),"Moderado",IF(AND(T64=4,U64=2),"Alto",IF(AND(T64=4,U64=3),"Alto",IF(AND(T64=4,U64=4),"Extremo",IF(AND(T64=4,U64=5),"Extremo",IF(AND(T64=5,U64=1),"Alto",IF(AND(T64=5,U64=2),"Alto",IF(AND(T64=5,U64=3),"Extremo",IF(AND(T64=5,U64=4),"Extremo",IF(AND(T64=5,U64=5),"Extremo")))))))))))))))))))))))))</f>
        <v>Moderado</v>
      </c>
      <c r="W64" s="536" t="s">
        <v>485</v>
      </c>
      <c r="X64" s="296" t="s">
        <v>486</v>
      </c>
      <c r="Y64" s="308" t="s">
        <v>487</v>
      </c>
      <c r="Z64" s="367" t="s">
        <v>1065</v>
      </c>
      <c r="AA64" s="320" t="s">
        <v>205</v>
      </c>
      <c r="AB64" s="321" t="s">
        <v>205</v>
      </c>
      <c r="AC64" s="322" t="s">
        <v>205</v>
      </c>
      <c r="AD64" s="279" t="s">
        <v>205</v>
      </c>
      <c r="AE64" s="323" t="s">
        <v>205</v>
      </c>
      <c r="AF64" s="324" t="s">
        <v>205</v>
      </c>
      <c r="AG64" s="279" t="s">
        <v>205</v>
      </c>
      <c r="AH64" s="325" t="str">
        <f t="shared" si="0"/>
        <v>Participación efectiva, representación y defensa técnica</v>
      </c>
      <c r="AI64" s="326" t="str">
        <f t="shared" si="1"/>
        <v>22G</v>
      </c>
      <c r="AK64" s="327" t="s">
        <v>205</v>
      </c>
      <c r="AL64" s="328" t="s">
        <v>205</v>
      </c>
      <c r="AM64" s="385" t="s">
        <v>205</v>
      </c>
      <c r="AN64" s="102"/>
      <c r="AO64" s="102"/>
      <c r="AP64" s="105"/>
      <c r="AQ64" s="105"/>
      <c r="AR64" s="106"/>
      <c r="AS64" s="76"/>
      <c r="AT64" s="76"/>
      <c r="AU64" s="107"/>
      <c r="AV64" s="106"/>
      <c r="AW64" s="105"/>
      <c r="AX64" s="105"/>
      <c r="AY64" s="105"/>
      <c r="AZ64" s="105"/>
      <c r="BA64" s="106"/>
      <c r="BB64" s="106"/>
    </row>
    <row r="65" spans="1:54" s="104" customFormat="1" ht="287.39999999999998" customHeight="1">
      <c r="A65" s="489"/>
      <c r="B65" s="451"/>
      <c r="C65" s="452"/>
      <c r="D65" s="451"/>
      <c r="E65" s="469"/>
      <c r="F65" s="466"/>
      <c r="G65" s="271" t="s">
        <v>488</v>
      </c>
      <c r="H65" s="551"/>
      <c r="I65" s="467"/>
      <c r="J65" s="467"/>
      <c r="K65" s="538"/>
      <c r="L65" s="465"/>
      <c r="M65" s="263" t="s">
        <v>64</v>
      </c>
      <c r="N65" s="257" t="s">
        <v>489</v>
      </c>
      <c r="O65" s="257" t="s">
        <v>349</v>
      </c>
      <c r="P65" s="257" t="s">
        <v>490</v>
      </c>
      <c r="Q65" s="259">
        <v>70</v>
      </c>
      <c r="R65" s="553"/>
      <c r="S65" s="465"/>
      <c r="T65" s="471"/>
      <c r="U65" s="532"/>
      <c r="V65" s="538"/>
      <c r="W65" s="465"/>
      <c r="X65" s="296" t="s">
        <v>494</v>
      </c>
      <c r="Y65" s="311" t="s">
        <v>496</v>
      </c>
      <c r="Z65" s="367" t="s">
        <v>1066</v>
      </c>
      <c r="AA65" s="316" t="s">
        <v>491</v>
      </c>
      <c r="AB65" s="116">
        <v>44198</v>
      </c>
      <c r="AC65" s="116">
        <v>44561</v>
      </c>
      <c r="AD65" s="141" t="s">
        <v>492</v>
      </c>
      <c r="AE65" s="109" t="s">
        <v>349</v>
      </c>
      <c r="AF65" s="127" t="s">
        <v>473</v>
      </c>
      <c r="AG65" s="250" t="s">
        <v>493</v>
      </c>
      <c r="AH65" s="263" t="str">
        <f t="shared" si="0"/>
        <v>Participación efectiva, representación y defensa técnica</v>
      </c>
      <c r="AI65" s="258" t="str">
        <f t="shared" si="1"/>
        <v>22G</v>
      </c>
      <c r="AK65" s="296" t="s">
        <v>495</v>
      </c>
      <c r="AL65" s="239" t="s">
        <v>497</v>
      </c>
      <c r="AM65" s="379" t="s">
        <v>1001</v>
      </c>
      <c r="AN65" s="382"/>
      <c r="AO65" s="102"/>
      <c r="AP65" s="105"/>
      <c r="AQ65" s="105"/>
      <c r="AR65" s="106"/>
      <c r="AS65" s="76"/>
      <c r="AT65" s="76"/>
      <c r="AU65" s="107"/>
      <c r="AV65" s="106"/>
      <c r="AW65" s="105"/>
      <c r="AX65" s="105"/>
      <c r="AY65" s="105"/>
      <c r="AZ65" s="105"/>
      <c r="BA65" s="106"/>
      <c r="BB65" s="106"/>
    </row>
    <row r="66" spans="1:54" s="104" customFormat="1" ht="152.4" hidden="1" customHeight="1">
      <c r="A66" s="489"/>
      <c r="B66" s="451"/>
      <c r="C66" s="452"/>
      <c r="D66" s="451"/>
      <c r="E66" s="469"/>
      <c r="F66" s="466"/>
      <c r="G66" s="271"/>
      <c r="H66" s="551"/>
      <c r="I66" s="467"/>
      <c r="J66" s="467"/>
      <c r="K66" s="538"/>
      <c r="L66" s="465"/>
      <c r="M66" s="122" t="s">
        <v>165</v>
      </c>
      <c r="N66" s="257" t="s">
        <v>166</v>
      </c>
      <c r="O66" s="257"/>
      <c r="P66" s="257"/>
      <c r="Q66" s="259">
        <v>0</v>
      </c>
      <c r="R66" s="267">
        <f>AVERAGE(Q66:Q66)</f>
        <v>0</v>
      </c>
      <c r="S66" s="124" t="str">
        <f>IF(R66&lt;=50,"0",IF(AND(R66&gt;=50.01,R66&lt;=75),"1",IF(R66&gt;=75.01,"2")))</f>
        <v>0</v>
      </c>
      <c r="T66" s="471"/>
      <c r="U66" s="532"/>
      <c r="V66" s="538"/>
      <c r="W66" s="465"/>
      <c r="X66" s="239" t="s">
        <v>205</v>
      </c>
      <c r="Y66" s="306" t="s">
        <v>205</v>
      </c>
      <c r="Z66" s="378" t="s">
        <v>205</v>
      </c>
      <c r="AA66" s="320" t="s">
        <v>205</v>
      </c>
      <c r="AB66" s="321" t="s">
        <v>205</v>
      </c>
      <c r="AC66" s="322" t="s">
        <v>205</v>
      </c>
      <c r="AD66" s="279" t="s">
        <v>205</v>
      </c>
      <c r="AE66" s="323" t="s">
        <v>205</v>
      </c>
      <c r="AF66" s="324" t="s">
        <v>205</v>
      </c>
      <c r="AG66" s="279" t="s">
        <v>205</v>
      </c>
      <c r="AH66" s="325" t="str">
        <f t="shared" ref="AH66" si="7">IF(B66="",AH65,B66)</f>
        <v>Participación efectiva, representación y defensa técnica</v>
      </c>
      <c r="AI66" s="326" t="str">
        <f t="shared" ref="AI66" si="8">IF(A66="",AI65,A66)</f>
        <v>22G</v>
      </c>
      <c r="AK66" s="327" t="s">
        <v>205</v>
      </c>
      <c r="AL66" s="328" t="s">
        <v>205</v>
      </c>
      <c r="AM66" s="385" t="s">
        <v>205</v>
      </c>
      <c r="AN66" s="111"/>
      <c r="AO66" s="111"/>
      <c r="AP66" s="108"/>
      <c r="AQ66" s="108"/>
      <c r="AR66" s="106"/>
      <c r="AS66" s="75"/>
      <c r="AT66" s="75"/>
      <c r="AU66" s="107"/>
      <c r="AV66" s="106"/>
      <c r="AW66" s="108"/>
      <c r="AX66" s="108"/>
      <c r="AY66" s="108"/>
      <c r="AZ66" s="108"/>
      <c r="BA66" s="106"/>
      <c r="BB66" s="106"/>
    </row>
    <row r="67" spans="1:54" s="104" customFormat="1" ht="234.6" customHeight="1">
      <c r="A67" s="469" t="s">
        <v>498</v>
      </c>
      <c r="B67" s="451" t="s">
        <v>458</v>
      </c>
      <c r="C67" s="452" t="s">
        <v>459</v>
      </c>
      <c r="D67" s="451" t="s">
        <v>460</v>
      </c>
      <c r="E67" s="468" t="s">
        <v>40</v>
      </c>
      <c r="F67" s="466" t="s">
        <v>499</v>
      </c>
      <c r="G67" s="544" t="s">
        <v>500</v>
      </c>
      <c r="H67" s="452" t="s">
        <v>501</v>
      </c>
      <c r="I67" s="467">
        <v>4</v>
      </c>
      <c r="J67" s="467">
        <v>3</v>
      </c>
      <c r="K67" s="464" t="str">
        <f>IF(AND(I67=1,J67=1),"Bajo",IF(AND(I67=1,J67=2),"Bajo",IF(AND(I67=1,J67=3),"Moderado",IF(AND(I67=1,J67=4),"Alto",IF(AND(I67=1,J67=5),"Extremo",IF(AND(I67=2,J67=1),"Bajo",IF(AND(I67=2,J67=2),"Bajo",IF(AND(I67=2,J67=3),"Moderado",IF(AND(I67=2,J67=4),"Alto",IF(AND(I67=2,J67=5),"Extremo",IF(AND(I67=3,J67=1),"Bajo",IF(AND(I67=3,J67=2),"Moderado",IF(AND(I67=3,J67=3),"Alto",IF(AND(I67=3,J67=4),"Extremo",IF(AND(I67=3,J67=5),"Extremo",IF(AND(I67=4,J67=1),"Moderado",IF(AND(I67=4,J67=2),"Alto",IF(AND(I67=4,J67=3),"Alto",IF(AND(I67=4,J67=4),"Extremo",IF(AND(I67=4,J67=5),"Extremo",IF(AND(I67=5,J67=1),"Alto",IF(AND(I67=5,J67=2),"Alto",IF(AND(I67=5,J67=3),"Extremo",IF(AND(I67=5,J67=4),"Extremo",IF(AND(I67=5,J67=5),"Extremo")))))))))))))))))))))))))</f>
        <v>Alto</v>
      </c>
      <c r="L67" s="451" t="s">
        <v>61</v>
      </c>
      <c r="M67" s="263" t="s">
        <v>64</v>
      </c>
      <c r="N67" s="257" t="s">
        <v>502</v>
      </c>
      <c r="O67" s="257" t="s">
        <v>155</v>
      </c>
      <c r="P67" s="257" t="s">
        <v>503</v>
      </c>
      <c r="Q67" s="259">
        <v>85</v>
      </c>
      <c r="R67" s="523">
        <f>AVERAGE(Q67:Q68)</f>
        <v>77.5</v>
      </c>
      <c r="S67" s="456" t="str">
        <f>IF(R67&lt;=50,"0",IF(AND(R67&gt;=50.01,R67&lt;=75),"1",IF(R67&gt;=75.01,"2")))</f>
        <v>2</v>
      </c>
      <c r="T67" s="471">
        <f>I67-S67</f>
        <v>2</v>
      </c>
      <c r="U67" s="532">
        <f>J67-S69</f>
        <v>3</v>
      </c>
      <c r="V67" s="464" t="str">
        <f>IF(AND(T67=1,U67=1),"Bajo",IF(AND(T67=1,U67=2),"Bajo",IF(AND(T67=1,U67=3),"Moderado",IF(AND(T67=1,U67=4),"Alto",IF(AND(T67=1,U67=5),"Extremo",IF(AND(T67=2,U67=1),"Bajo",IF(AND(T67=2,U67=2),"Bajo",IF(AND(T67=2,U67=3),"Moderado",IF(AND(T67=2,U67=4),"Alto",IF(AND(T67=2,U67=5),"Extremo",IF(AND(T67=3,U67=1),"Bajo",IF(AND(T67=3,U67=2),"Moderado",IF(AND(T67=3,U67=3),"Alto",IF(AND(T67=3,U67=4),"Extremo",IF(AND(T67=3,U67=5),"Extremo",IF(AND(T67=4,U67=1),"Moderado",IF(AND(T67=4,U67=2),"Alto",IF(AND(T67=4,U67=3),"Alto",IF(AND(T67=4,U67=4),"Extremo",IF(AND(T67=4,U67=5),"Extremo",IF(AND(T67=5,U67=1),"Alto",IF(AND(T67=5,U67=2),"Alto",IF(AND(T67=5,U67=3),"Extremo",IF(AND(T67=5,U67=4),"Extremo",IF(AND(T67=5,U67=5),"Extremo")))))))))))))))))))))))))</f>
        <v>Moderado</v>
      </c>
      <c r="W67" s="536" t="s">
        <v>61</v>
      </c>
      <c r="X67" s="296" t="s">
        <v>507</v>
      </c>
      <c r="Y67" s="308" t="s">
        <v>509</v>
      </c>
      <c r="Z67" s="367" t="s">
        <v>989</v>
      </c>
      <c r="AA67" s="317" t="s">
        <v>504</v>
      </c>
      <c r="AB67" s="116">
        <v>44256</v>
      </c>
      <c r="AC67" s="116">
        <v>44561</v>
      </c>
      <c r="AD67" s="271" t="s">
        <v>505</v>
      </c>
      <c r="AE67" s="109" t="s">
        <v>222</v>
      </c>
      <c r="AF67" s="127" t="s">
        <v>506</v>
      </c>
      <c r="AG67" s="250" t="s">
        <v>458</v>
      </c>
      <c r="AH67" s="263" t="str">
        <f t="shared" si="0"/>
        <v>Participación efectiva, representación y defensa técnica</v>
      </c>
      <c r="AI67" s="258" t="str">
        <f t="shared" si="1"/>
        <v>23G</v>
      </c>
      <c r="AK67" s="296" t="s">
        <v>508</v>
      </c>
      <c r="AL67" s="239" t="s">
        <v>510</v>
      </c>
      <c r="AM67" s="379" t="s">
        <v>1002</v>
      </c>
      <c r="AN67" s="130"/>
      <c r="AO67" s="103"/>
      <c r="AP67" s="105"/>
      <c r="AQ67" s="105"/>
      <c r="AR67" s="106"/>
      <c r="AS67" s="76"/>
      <c r="AT67" s="76"/>
      <c r="AU67" s="107"/>
      <c r="AV67" s="106"/>
      <c r="AW67" s="131"/>
      <c r="AX67" s="131"/>
      <c r="AY67" s="105"/>
      <c r="AZ67" s="105"/>
      <c r="BA67" s="106"/>
      <c r="BB67" s="106"/>
    </row>
    <row r="68" spans="1:54" s="104" customFormat="1" ht="233.4" customHeight="1">
      <c r="A68" s="469"/>
      <c r="B68" s="451"/>
      <c r="C68" s="452"/>
      <c r="D68" s="451"/>
      <c r="E68" s="468"/>
      <c r="F68" s="466"/>
      <c r="G68" s="545"/>
      <c r="H68" s="452"/>
      <c r="I68" s="467"/>
      <c r="J68" s="467"/>
      <c r="K68" s="464"/>
      <c r="L68" s="451"/>
      <c r="M68" s="263" t="s">
        <v>64</v>
      </c>
      <c r="N68" s="257" t="s">
        <v>511</v>
      </c>
      <c r="O68" s="257" t="s">
        <v>155</v>
      </c>
      <c r="P68" s="257" t="s">
        <v>512</v>
      </c>
      <c r="Q68" s="259">
        <v>70</v>
      </c>
      <c r="R68" s="523"/>
      <c r="S68" s="458"/>
      <c r="T68" s="471"/>
      <c r="U68" s="532"/>
      <c r="V68" s="464"/>
      <c r="W68" s="536"/>
      <c r="X68" s="296" t="s">
        <v>513</v>
      </c>
      <c r="Y68" s="308" t="s">
        <v>514</v>
      </c>
      <c r="Z68" s="367" t="s">
        <v>1067</v>
      </c>
      <c r="AA68" s="320" t="s">
        <v>205</v>
      </c>
      <c r="AB68" s="321" t="s">
        <v>205</v>
      </c>
      <c r="AC68" s="322" t="s">
        <v>205</v>
      </c>
      <c r="AD68" s="279" t="s">
        <v>205</v>
      </c>
      <c r="AE68" s="323" t="s">
        <v>205</v>
      </c>
      <c r="AF68" s="324" t="s">
        <v>205</v>
      </c>
      <c r="AG68" s="279" t="s">
        <v>205</v>
      </c>
      <c r="AH68" s="325" t="str">
        <f t="shared" ref="AH68:AH69" si="9">IF(B68="",AH67,B68)</f>
        <v>Participación efectiva, representación y defensa técnica</v>
      </c>
      <c r="AI68" s="326" t="str">
        <f t="shared" ref="AI68:AI69" si="10">IF(A68="",AI67,A68)</f>
        <v>23G</v>
      </c>
      <c r="AK68" s="327" t="s">
        <v>205</v>
      </c>
      <c r="AL68" s="328" t="s">
        <v>205</v>
      </c>
      <c r="AM68" s="387" t="s">
        <v>205</v>
      </c>
      <c r="AN68" s="103"/>
      <c r="AO68" s="103"/>
      <c r="AP68" s="105"/>
      <c r="AQ68" s="105"/>
      <c r="AR68" s="106"/>
      <c r="AS68" s="76"/>
      <c r="AT68" s="76"/>
      <c r="AU68" s="107"/>
      <c r="AV68" s="106"/>
      <c r="AW68" s="131"/>
      <c r="AX68" s="131"/>
      <c r="AY68" s="105"/>
      <c r="AZ68" s="105"/>
      <c r="BA68" s="106"/>
      <c r="BB68" s="106"/>
    </row>
    <row r="69" spans="1:54" s="104" customFormat="1" ht="93.75" hidden="1" customHeight="1">
      <c r="A69" s="469"/>
      <c r="B69" s="451"/>
      <c r="C69" s="452"/>
      <c r="D69" s="451"/>
      <c r="E69" s="469"/>
      <c r="F69" s="466"/>
      <c r="G69" s="272"/>
      <c r="H69" s="452"/>
      <c r="I69" s="467"/>
      <c r="J69" s="467"/>
      <c r="K69" s="538"/>
      <c r="L69" s="465"/>
      <c r="M69" s="122" t="s">
        <v>165</v>
      </c>
      <c r="N69" s="257" t="s">
        <v>515</v>
      </c>
      <c r="O69" s="257"/>
      <c r="P69" s="257"/>
      <c r="Q69" s="259">
        <v>0</v>
      </c>
      <c r="R69" s="264">
        <f>AVERAGE(Q69:Q69)</f>
        <v>0</v>
      </c>
      <c r="S69" s="124" t="str">
        <f>IF(R69&lt;=50,"0",IF(AND(R69&gt;=50.01,R69&lt;=75),"1",IF(R69&gt;=75.01,"2")))</f>
        <v>0</v>
      </c>
      <c r="T69" s="471"/>
      <c r="U69" s="532"/>
      <c r="V69" s="538"/>
      <c r="W69" s="465"/>
      <c r="X69" s="296" t="s">
        <v>205</v>
      </c>
      <c r="Y69" s="311" t="s">
        <v>205</v>
      </c>
      <c r="Z69" s="375" t="s">
        <v>205</v>
      </c>
      <c r="AA69" s="320" t="s">
        <v>205</v>
      </c>
      <c r="AB69" s="321" t="s">
        <v>205</v>
      </c>
      <c r="AC69" s="322" t="s">
        <v>205</v>
      </c>
      <c r="AD69" s="279" t="s">
        <v>205</v>
      </c>
      <c r="AE69" s="323" t="s">
        <v>205</v>
      </c>
      <c r="AF69" s="324" t="s">
        <v>205</v>
      </c>
      <c r="AG69" s="279" t="s">
        <v>205</v>
      </c>
      <c r="AH69" s="325" t="str">
        <f t="shared" si="9"/>
        <v>Participación efectiva, representación y defensa técnica</v>
      </c>
      <c r="AI69" s="326" t="str">
        <f t="shared" si="10"/>
        <v>23G</v>
      </c>
      <c r="AK69" s="327" t="s">
        <v>205</v>
      </c>
      <c r="AL69" s="328" t="s">
        <v>205</v>
      </c>
      <c r="AM69" s="388" t="s">
        <v>205</v>
      </c>
      <c r="AN69" s="111"/>
      <c r="AO69" s="111"/>
      <c r="AP69" s="108"/>
      <c r="AQ69" s="108"/>
      <c r="AR69" s="106"/>
      <c r="AS69" s="75"/>
      <c r="AT69" s="75"/>
      <c r="AU69" s="107"/>
      <c r="AV69" s="106"/>
      <c r="AW69" s="108"/>
      <c r="AX69" s="108"/>
      <c r="AY69" s="108"/>
      <c r="AZ69" s="108"/>
      <c r="BA69" s="106"/>
      <c r="BB69" s="106"/>
    </row>
    <row r="70" spans="1:54" s="104" customFormat="1" ht="210.45" customHeight="1">
      <c r="A70" s="469" t="s">
        <v>516</v>
      </c>
      <c r="B70" s="451" t="s">
        <v>458</v>
      </c>
      <c r="C70" s="452" t="s">
        <v>459</v>
      </c>
      <c r="D70" s="451" t="s">
        <v>460</v>
      </c>
      <c r="E70" s="468" t="s">
        <v>40</v>
      </c>
      <c r="F70" s="466" t="s">
        <v>517</v>
      </c>
      <c r="G70" s="257" t="s">
        <v>518</v>
      </c>
      <c r="H70" s="452" t="s">
        <v>501</v>
      </c>
      <c r="I70" s="467">
        <v>3</v>
      </c>
      <c r="J70" s="467">
        <v>3</v>
      </c>
      <c r="K70" s="464" t="str">
        <f>IF(AND(I70=1,J70=1),"Bajo",IF(AND(I70=1,J70=2),"Bajo",IF(AND(I70=1,J70=3),"Moderado",IF(AND(I70=1,J70=4),"Alto",IF(AND(I70=1,J70=5),"Extremo",IF(AND(I70=2,J70=1),"Bajo",IF(AND(I70=2,J70=2),"Bajo",IF(AND(I70=2,J70=3),"Moderado",IF(AND(I70=2,J70=4),"Alto",IF(AND(I70=2,J70=5),"Extremo",IF(AND(I70=3,J70=1),"Bajo",IF(AND(I70=3,J70=2),"Moderado",IF(AND(I70=3,J70=3),"Alto",IF(AND(I70=3,J70=4),"Extremo",IF(AND(I70=3,J70=5),"Extremo",IF(AND(I70=4,J70=1),"Moderado",IF(AND(I70=4,J70=2),"Alto",IF(AND(I70=4,J70=3),"Alto",IF(AND(I70=4,J70=4),"Extremo",IF(AND(I70=4,J70=5),"Extremo",IF(AND(I70=5,J70=1),"Alto",IF(AND(I70=5,J70=2),"Alto",IF(AND(I70=5,J70=3),"Extremo",IF(AND(I70=5,J70=4),"Extremo",IF(AND(I70=5,J70=5),"Extremo")))))))))))))))))))))))))</f>
        <v>Alto</v>
      </c>
      <c r="L70" s="451" t="s">
        <v>61</v>
      </c>
      <c r="M70" s="263" t="s">
        <v>64</v>
      </c>
      <c r="N70" s="257" t="s">
        <v>166</v>
      </c>
      <c r="O70" s="257"/>
      <c r="P70" s="250"/>
      <c r="Q70" s="259">
        <v>0</v>
      </c>
      <c r="R70" s="574">
        <f>AVERAGE(Q70:Q71)</f>
        <v>42.5</v>
      </c>
      <c r="S70" s="470" t="str">
        <f>IF(R70&lt;=50,"0",IF(AND(R70&gt;=50.01,R70&lt;=75),"1",IF(R70&gt;=75.01,"2")))</f>
        <v>0</v>
      </c>
      <c r="T70" s="471">
        <f>I70-S70</f>
        <v>3</v>
      </c>
      <c r="U70" s="532">
        <f>J70-S72</f>
        <v>3</v>
      </c>
      <c r="V70" s="464" t="str">
        <f>IF(AND(T70=1,U70=1),"Bajo",IF(AND(T70=1,U70=2),"Bajo",IF(AND(T70=1,U70=3),"Moderado",IF(AND(T70=1,U70=4),"Alto",IF(AND(T70=1,U70=5),"Extremo",IF(AND(T70=2,U70=1),"Bajo",IF(AND(T70=2,U70=2),"Bajo",IF(AND(T70=2,U70=3),"Moderado",IF(AND(T70=2,U70=4),"Alto",IF(AND(T70=2,U70=5),"Extremo",IF(AND(T70=3,U70=1),"Bajo",IF(AND(T70=3,U70=2),"Moderado",IF(AND(T70=3,U70=3),"Alto",IF(AND(T70=3,U70=4),"Extremo",IF(AND(T70=3,U70=5),"Extremo",IF(AND(T70=4,U70=1),"Moderado",IF(AND(T70=4,U70=2),"Alto",IF(AND(T70=4,U70=3),"Alto",IF(AND(T70=4,U70=4),"Extremo",IF(AND(T70=4,U70=5),"Extremo",IF(AND(T70=5,U70=1),"Alto",IF(AND(T70=5,U70=2),"Alto",IF(AND(T70=5,U70=3),"Extremo",IF(AND(T70=5,U70=4),"Extremo",IF(AND(T70=5,U70=5),"Extremo")))))))))))))))))))))))))</f>
        <v>Alto</v>
      </c>
      <c r="W70" s="536" t="s">
        <v>61</v>
      </c>
      <c r="X70" s="296" t="s">
        <v>205</v>
      </c>
      <c r="Y70" s="308" t="s">
        <v>205</v>
      </c>
      <c r="Z70" s="394" t="s">
        <v>205</v>
      </c>
      <c r="AA70" s="316" t="s">
        <v>519</v>
      </c>
      <c r="AB70" s="116">
        <v>44287</v>
      </c>
      <c r="AC70" s="116">
        <v>44561</v>
      </c>
      <c r="AD70" s="250" t="s">
        <v>520</v>
      </c>
      <c r="AE70" s="109" t="s">
        <v>521</v>
      </c>
      <c r="AF70" s="127" t="s">
        <v>506</v>
      </c>
      <c r="AG70" s="250" t="s">
        <v>458</v>
      </c>
      <c r="AH70" s="263" t="str">
        <f t="shared" ref="AH70:AH129" si="11">IF(B70="",AH69,B70)</f>
        <v>Participación efectiva, representación y defensa técnica</v>
      </c>
      <c r="AI70" s="258" t="str">
        <f t="shared" ref="AI70:AI129" si="12">IF(A70="",AI69,A70)</f>
        <v>24G</v>
      </c>
      <c r="AK70" s="296" t="s">
        <v>522</v>
      </c>
      <c r="AL70" s="239" t="s">
        <v>523</v>
      </c>
      <c r="AM70" s="297" t="s">
        <v>1011</v>
      </c>
      <c r="AN70" s="103"/>
      <c r="AO70" s="103"/>
      <c r="AP70" s="105"/>
      <c r="AQ70" s="105"/>
      <c r="AR70" s="106"/>
      <c r="AS70" s="76"/>
      <c r="AT70" s="76"/>
      <c r="AU70" s="107"/>
      <c r="AV70" s="106"/>
      <c r="AW70" s="131"/>
      <c r="AX70" s="131"/>
      <c r="AY70" s="105"/>
      <c r="AZ70" s="105"/>
      <c r="BA70" s="106"/>
      <c r="BB70" s="106"/>
    </row>
    <row r="71" spans="1:54" s="104" customFormat="1" ht="229.95" customHeight="1">
      <c r="A71" s="489"/>
      <c r="B71" s="451"/>
      <c r="C71" s="452"/>
      <c r="D71" s="451"/>
      <c r="E71" s="469"/>
      <c r="F71" s="466"/>
      <c r="G71" s="269" t="s">
        <v>500</v>
      </c>
      <c r="H71" s="452"/>
      <c r="I71" s="467"/>
      <c r="J71" s="467"/>
      <c r="K71" s="538"/>
      <c r="L71" s="465"/>
      <c r="M71" s="263" t="s">
        <v>64</v>
      </c>
      <c r="N71" s="257" t="s">
        <v>524</v>
      </c>
      <c r="O71" s="257" t="s">
        <v>155</v>
      </c>
      <c r="P71" s="257" t="s">
        <v>503</v>
      </c>
      <c r="Q71" s="259">
        <v>85</v>
      </c>
      <c r="R71" s="575"/>
      <c r="S71" s="465"/>
      <c r="T71" s="471"/>
      <c r="U71" s="532"/>
      <c r="V71" s="538"/>
      <c r="W71" s="465"/>
      <c r="X71" s="296" t="s">
        <v>525</v>
      </c>
      <c r="Y71" s="308" t="s">
        <v>509</v>
      </c>
      <c r="Z71" s="367" t="s">
        <v>1068</v>
      </c>
      <c r="AA71" s="320" t="s">
        <v>205</v>
      </c>
      <c r="AB71" s="321" t="s">
        <v>205</v>
      </c>
      <c r="AC71" s="322" t="s">
        <v>205</v>
      </c>
      <c r="AD71" s="279" t="s">
        <v>205</v>
      </c>
      <c r="AE71" s="323" t="s">
        <v>205</v>
      </c>
      <c r="AF71" s="324" t="s">
        <v>205</v>
      </c>
      <c r="AG71" s="279" t="s">
        <v>205</v>
      </c>
      <c r="AH71" s="325" t="str">
        <f t="shared" si="11"/>
        <v>Participación efectiva, representación y defensa técnica</v>
      </c>
      <c r="AI71" s="326" t="str">
        <f t="shared" si="12"/>
        <v>24G</v>
      </c>
      <c r="AK71" s="327" t="s">
        <v>205</v>
      </c>
      <c r="AL71" s="328" t="s">
        <v>205</v>
      </c>
      <c r="AM71" s="384" t="s">
        <v>205</v>
      </c>
      <c r="AN71" s="111"/>
      <c r="AO71" s="103"/>
      <c r="AP71" s="108"/>
      <c r="AQ71" s="108"/>
      <c r="AR71" s="106"/>
      <c r="AS71" s="75"/>
      <c r="AT71" s="76"/>
      <c r="AU71" s="107"/>
      <c r="AV71" s="106"/>
      <c r="AW71" s="108"/>
      <c r="AX71" s="131"/>
      <c r="AY71" s="108"/>
      <c r="AZ71" s="108"/>
      <c r="BA71" s="106"/>
      <c r="BB71" s="106"/>
    </row>
    <row r="72" spans="1:54" s="104" customFormat="1" ht="93.75" hidden="1" customHeight="1">
      <c r="A72" s="489"/>
      <c r="B72" s="451"/>
      <c r="C72" s="452"/>
      <c r="D72" s="451"/>
      <c r="E72" s="469"/>
      <c r="F72" s="466"/>
      <c r="G72" s="257"/>
      <c r="H72" s="452"/>
      <c r="I72" s="467"/>
      <c r="J72" s="467"/>
      <c r="K72" s="538"/>
      <c r="L72" s="465"/>
      <c r="M72" s="122" t="s">
        <v>165</v>
      </c>
      <c r="N72" s="257" t="s">
        <v>166</v>
      </c>
      <c r="O72" s="272"/>
      <c r="P72" s="272"/>
      <c r="Q72" s="259">
        <v>0</v>
      </c>
      <c r="R72" s="267">
        <f>AVERAGE(Q72:Q72)</f>
        <v>0</v>
      </c>
      <c r="S72" s="124" t="str">
        <f>IF(R72&lt;=50,"0",IF(AND(R72&gt;=50.01,R72&lt;=75),"1",IF(R72&gt;=75.01,"2")))</f>
        <v>0</v>
      </c>
      <c r="T72" s="471"/>
      <c r="U72" s="532"/>
      <c r="V72" s="538"/>
      <c r="W72" s="465"/>
      <c r="X72" s="296" t="s">
        <v>205</v>
      </c>
      <c r="Y72" s="311" t="s">
        <v>205</v>
      </c>
      <c r="Z72" s="378" t="s">
        <v>205</v>
      </c>
      <c r="AA72" s="320" t="s">
        <v>205</v>
      </c>
      <c r="AB72" s="321" t="s">
        <v>205</v>
      </c>
      <c r="AC72" s="322" t="s">
        <v>205</v>
      </c>
      <c r="AD72" s="279" t="s">
        <v>205</v>
      </c>
      <c r="AE72" s="323" t="s">
        <v>205</v>
      </c>
      <c r="AF72" s="324" t="s">
        <v>205</v>
      </c>
      <c r="AG72" s="279" t="s">
        <v>205</v>
      </c>
      <c r="AH72" s="325" t="str">
        <f t="shared" si="11"/>
        <v>Participación efectiva, representación y defensa técnica</v>
      </c>
      <c r="AI72" s="326" t="str">
        <f t="shared" si="12"/>
        <v>24G</v>
      </c>
      <c r="AK72" s="327" t="s">
        <v>205</v>
      </c>
      <c r="AL72" s="328" t="s">
        <v>205</v>
      </c>
      <c r="AM72" s="384" t="s">
        <v>205</v>
      </c>
      <c r="AN72" s="111"/>
      <c r="AO72" s="111"/>
      <c r="AP72" s="108"/>
      <c r="AQ72" s="108"/>
      <c r="AR72" s="106"/>
      <c r="AS72" s="75"/>
      <c r="AT72" s="75"/>
      <c r="AU72" s="107"/>
      <c r="AV72" s="106"/>
      <c r="AW72" s="108"/>
      <c r="AX72" s="108"/>
      <c r="AY72" s="108"/>
      <c r="AZ72" s="108"/>
      <c r="BA72" s="106"/>
      <c r="BB72" s="106"/>
    </row>
    <row r="73" spans="1:54" s="104" customFormat="1" ht="317.55" customHeight="1">
      <c r="A73" s="469" t="s">
        <v>526</v>
      </c>
      <c r="B73" s="468" t="s">
        <v>458</v>
      </c>
      <c r="C73" s="452" t="s">
        <v>459</v>
      </c>
      <c r="D73" s="451" t="s">
        <v>460</v>
      </c>
      <c r="E73" s="468" t="s">
        <v>40</v>
      </c>
      <c r="F73" s="466" t="s">
        <v>527</v>
      </c>
      <c r="G73" s="273" t="s">
        <v>528</v>
      </c>
      <c r="H73" s="540" t="s">
        <v>529</v>
      </c>
      <c r="I73" s="449">
        <v>3</v>
      </c>
      <c r="J73" s="449">
        <v>3</v>
      </c>
      <c r="K73" s="539" t="str">
        <f>IF(AND(I73=1,J73=1),"Bajo",IF(AND(I73=1,J73=2),"Bajo",IF(AND(I73=1,J73=3),"Moderado",IF(AND(I73=1,J73=4),"Alto",IF(AND(I73=1,J73=5),"Extremo",IF(AND(I73=2,J73=1),"Bajo",IF(AND(I73=2,J73=2),"Bajo",IF(AND(I73=2,J73=3),"Moderado",IF(AND(I73=2,J73=4),"Alto",IF(AND(I73=2,J73=5),"Extremo",IF(AND(I73=3,J73=1),"Bajo",IF(AND(I73=3,J73=2),"Moderado",IF(AND(I73=3,J73=3),"Alto",IF(AND(I73=3,J73=4),"Extremo",IF(AND(I73=3,J73=5),"Extremo",IF(AND(I73=4,J73=1),"Moderado",IF(AND(I73=4,J73=2),"Alto",IF(AND(I73=4,J73=3),"Alto",IF(AND(I73=4,J73=4),"Extremo",IF(AND(I73=4,J73=5),"Extremo",IF(AND(I73=5,J73=1),"Alto",IF(AND(I73=5,J73=2),"Alto",IF(AND(I73=5,J73=3),"Extremo",IF(AND(I73=5,J73=4),"Extremo",IF(AND(I73=5,J73=5),"Extremo")))))))))))))))))))))))))</f>
        <v>Alto</v>
      </c>
      <c r="L73" s="468" t="s">
        <v>61</v>
      </c>
      <c r="M73" s="263" t="s">
        <v>64</v>
      </c>
      <c r="N73" s="250" t="s">
        <v>530</v>
      </c>
      <c r="O73" s="250" t="s">
        <v>155</v>
      </c>
      <c r="P73" s="250" t="s">
        <v>531</v>
      </c>
      <c r="Q73" s="252">
        <v>85</v>
      </c>
      <c r="R73" s="523">
        <f>AVERAGE(Q73:Q74)</f>
        <v>77.5</v>
      </c>
      <c r="S73" s="468" t="str">
        <f>IF(R73&lt;=50,"0",IF(AND(R73&gt;=50.01,R73&lt;=75),"1",IF(R73&gt;=75.01,"2")))</f>
        <v>2</v>
      </c>
      <c r="T73" s="449">
        <f>I73-S73</f>
        <v>1</v>
      </c>
      <c r="U73" s="449">
        <f>J73-S75</f>
        <v>3</v>
      </c>
      <c r="V73" s="539" t="str">
        <f>IF(AND(T73=1,U73=1),"Bajo",IF(AND(T73=1,U73=2),"Bajo",IF(AND(T73=1,U73=3),"Moderado",IF(AND(T73=1,U73=4),"Alto",IF(AND(T73=1,U73=5),"Extremo",IF(AND(T73=2,U73=1),"Bajo",IF(AND(T73=2,U73=2),"Bajo",IF(AND(T73=2,U73=3),"Moderado",IF(AND(T73=2,U73=4),"Alto",IF(AND(T73=2,U73=5),"Extremo",IF(AND(T73=3,U73=1),"Bajo",IF(AND(T73=3,U73=2),"Moderado",IF(AND(T73=3,U73=3),"Alto",IF(AND(T73=3,U73=4),"Extremo",IF(AND(T73=3,U73=5),"Extremo",IF(AND(T73=4,U73=1),"Moderado",IF(AND(T73=4,U73=2),"Alto",IF(AND(T73=4,U73=3),"Alto",IF(AND(T73=4,U73=4),"Extremo",IF(AND(T73=4,U73=5),"Extremo",IF(AND(T73=5,U73=1),"Alto",IF(AND(T73=5,U73=2),"Alto",IF(AND(T73=5,U73=3),"Extremo",IF(AND(T73=5,U73=4),"Extremo",IF(AND(T73=5,U73=5),"Extremo")))))))))))))))))))))))))</f>
        <v>Moderado</v>
      </c>
      <c r="W73" s="468" t="s">
        <v>157</v>
      </c>
      <c r="X73" s="239" t="s">
        <v>532</v>
      </c>
      <c r="Y73" s="308" t="s">
        <v>533</v>
      </c>
      <c r="Z73" s="367" t="s">
        <v>988</v>
      </c>
      <c r="AA73" s="320" t="s">
        <v>205</v>
      </c>
      <c r="AB73" s="321" t="s">
        <v>205</v>
      </c>
      <c r="AC73" s="322" t="s">
        <v>205</v>
      </c>
      <c r="AD73" s="279" t="s">
        <v>205</v>
      </c>
      <c r="AE73" s="323" t="s">
        <v>205</v>
      </c>
      <c r="AF73" s="324" t="s">
        <v>205</v>
      </c>
      <c r="AG73" s="279" t="s">
        <v>205</v>
      </c>
      <c r="AH73" s="325" t="str">
        <f t="shared" si="11"/>
        <v>Participación efectiva, representación y defensa técnica</v>
      </c>
      <c r="AI73" s="326" t="str">
        <f t="shared" si="12"/>
        <v>25G</v>
      </c>
      <c r="AK73" s="327" t="s">
        <v>205</v>
      </c>
      <c r="AL73" s="328" t="s">
        <v>205</v>
      </c>
      <c r="AM73" s="384" t="s">
        <v>205</v>
      </c>
      <c r="AN73" s="103"/>
      <c r="AO73" s="111"/>
      <c r="AP73" s="105"/>
      <c r="AQ73" s="105"/>
      <c r="AR73" s="106"/>
      <c r="AS73" s="76"/>
      <c r="AT73" s="81"/>
      <c r="AU73" s="107"/>
      <c r="AV73" s="106"/>
      <c r="AW73" s="131"/>
      <c r="AX73" s="108"/>
      <c r="AY73" s="105"/>
      <c r="AZ73" s="105"/>
      <c r="BA73" s="106"/>
      <c r="BB73" s="106"/>
    </row>
    <row r="74" spans="1:54" s="104" customFormat="1" ht="211.95" customHeight="1">
      <c r="A74" s="469"/>
      <c r="B74" s="468"/>
      <c r="C74" s="452"/>
      <c r="D74" s="451"/>
      <c r="E74" s="468"/>
      <c r="F74" s="522"/>
      <c r="G74" s="273" t="s">
        <v>534</v>
      </c>
      <c r="H74" s="541"/>
      <c r="I74" s="449"/>
      <c r="J74" s="449"/>
      <c r="K74" s="539"/>
      <c r="L74" s="468"/>
      <c r="M74" s="263" t="s">
        <v>64</v>
      </c>
      <c r="N74" s="250" t="s">
        <v>535</v>
      </c>
      <c r="O74" s="250" t="s">
        <v>392</v>
      </c>
      <c r="P74" s="250" t="s">
        <v>536</v>
      </c>
      <c r="Q74" s="252">
        <v>70</v>
      </c>
      <c r="R74" s="523"/>
      <c r="S74" s="468"/>
      <c r="T74" s="449"/>
      <c r="U74" s="449"/>
      <c r="V74" s="539"/>
      <c r="W74" s="468"/>
      <c r="X74" s="297" t="s">
        <v>537</v>
      </c>
      <c r="Y74" s="308" t="s">
        <v>538</v>
      </c>
      <c r="Z74" s="367" t="s">
        <v>1069</v>
      </c>
      <c r="AA74" s="320" t="s">
        <v>205</v>
      </c>
      <c r="AB74" s="321" t="s">
        <v>205</v>
      </c>
      <c r="AC74" s="322" t="s">
        <v>205</v>
      </c>
      <c r="AD74" s="279" t="s">
        <v>205</v>
      </c>
      <c r="AE74" s="323" t="s">
        <v>205</v>
      </c>
      <c r="AF74" s="324" t="s">
        <v>205</v>
      </c>
      <c r="AG74" s="279" t="s">
        <v>205</v>
      </c>
      <c r="AH74" s="325" t="str">
        <f t="shared" si="11"/>
        <v>Participación efectiva, representación y defensa técnica</v>
      </c>
      <c r="AI74" s="326" t="str">
        <f t="shared" si="12"/>
        <v>25G</v>
      </c>
      <c r="AK74" s="327" t="s">
        <v>205</v>
      </c>
      <c r="AL74" s="328" t="s">
        <v>205</v>
      </c>
      <c r="AM74" s="384" t="s">
        <v>205</v>
      </c>
      <c r="AN74" s="150"/>
      <c r="AO74" s="111"/>
      <c r="AP74" s="105"/>
      <c r="AQ74" s="105"/>
      <c r="AR74" s="106"/>
      <c r="AS74" s="76"/>
      <c r="AT74" s="76"/>
      <c r="AU74" s="107"/>
      <c r="AV74" s="106"/>
      <c r="AW74" s="144"/>
      <c r="AX74" s="108"/>
      <c r="AY74" s="105"/>
      <c r="AZ74" s="105"/>
      <c r="BA74" s="106"/>
      <c r="BB74" s="106"/>
    </row>
    <row r="75" spans="1:54" s="104" customFormat="1" ht="93.75" hidden="1" customHeight="1">
      <c r="A75" s="469"/>
      <c r="B75" s="468"/>
      <c r="C75" s="452"/>
      <c r="D75" s="451"/>
      <c r="E75" s="468"/>
      <c r="F75" s="522"/>
      <c r="G75" s="273"/>
      <c r="H75" s="541"/>
      <c r="I75" s="449"/>
      <c r="J75" s="449"/>
      <c r="K75" s="539"/>
      <c r="L75" s="468"/>
      <c r="M75" s="263" t="s">
        <v>165</v>
      </c>
      <c r="N75" s="257" t="s">
        <v>166</v>
      </c>
      <c r="O75" s="250"/>
      <c r="P75" s="250"/>
      <c r="Q75" s="252">
        <v>0</v>
      </c>
      <c r="R75" s="264">
        <f>AVERAGE(Q75:Q75)</f>
        <v>0</v>
      </c>
      <c r="S75" s="252" t="str">
        <f>IF(R75&lt;=50,"0",IF(AND(R75&gt;=50.01,R75&lt;=75),"1",IF(R75&gt;=75.01,"2")))</f>
        <v>0</v>
      </c>
      <c r="T75" s="449"/>
      <c r="U75" s="449"/>
      <c r="V75" s="539"/>
      <c r="W75" s="468"/>
      <c r="X75" s="297" t="s">
        <v>166</v>
      </c>
      <c r="Y75" s="306" t="s">
        <v>205</v>
      </c>
      <c r="Z75" s="378" t="s">
        <v>205</v>
      </c>
      <c r="AA75" s="320" t="s">
        <v>205</v>
      </c>
      <c r="AB75" s="321" t="s">
        <v>205</v>
      </c>
      <c r="AC75" s="322" t="s">
        <v>205</v>
      </c>
      <c r="AD75" s="279" t="s">
        <v>205</v>
      </c>
      <c r="AE75" s="323" t="s">
        <v>205</v>
      </c>
      <c r="AF75" s="324" t="s">
        <v>205</v>
      </c>
      <c r="AG75" s="279" t="s">
        <v>205</v>
      </c>
      <c r="AH75" s="325" t="str">
        <f t="shared" si="11"/>
        <v>Participación efectiva, representación y defensa técnica</v>
      </c>
      <c r="AI75" s="326" t="str">
        <f t="shared" si="12"/>
        <v>25G</v>
      </c>
      <c r="AK75" s="327" t="s">
        <v>205</v>
      </c>
      <c r="AL75" s="328" t="s">
        <v>205</v>
      </c>
      <c r="AM75" s="385" t="s">
        <v>205</v>
      </c>
      <c r="AN75" s="111"/>
      <c r="AO75" s="111"/>
      <c r="AP75" s="108"/>
      <c r="AQ75" s="108"/>
      <c r="AR75" s="106"/>
      <c r="AS75" s="75"/>
      <c r="AT75" s="75"/>
      <c r="AU75" s="107"/>
      <c r="AV75" s="106"/>
      <c r="AW75" s="108"/>
      <c r="AX75" s="108"/>
      <c r="AY75" s="108"/>
      <c r="AZ75" s="108"/>
      <c r="BA75" s="106"/>
      <c r="BB75" s="106"/>
    </row>
    <row r="76" spans="1:54" s="104" customFormat="1" ht="223.95" customHeight="1">
      <c r="A76" s="469" t="s">
        <v>539</v>
      </c>
      <c r="B76" s="468" t="s">
        <v>458</v>
      </c>
      <c r="C76" s="435" t="s">
        <v>459</v>
      </c>
      <c r="D76" s="468" t="s">
        <v>460</v>
      </c>
      <c r="E76" s="468" t="s">
        <v>40</v>
      </c>
      <c r="F76" s="466" t="s">
        <v>540</v>
      </c>
      <c r="G76" s="257" t="s">
        <v>541</v>
      </c>
      <c r="H76" s="452" t="s">
        <v>529</v>
      </c>
      <c r="I76" s="467">
        <v>3</v>
      </c>
      <c r="J76" s="467">
        <v>4</v>
      </c>
      <c r="K76" s="464" t="str">
        <f>IF(AND(I76=1,J76=1),"Bajo",IF(AND(I76=1,J76=2),"Bajo",IF(AND(I76=1,J76=3),"Moderado",IF(AND(I76=1,J76=4),"Alto",IF(AND(I76=1,J76=5),"Extremo",IF(AND(I76=2,J76=1),"Bajo",IF(AND(I76=2,J76=2),"Bajo",IF(AND(I76=2,J76=3),"Moderado",IF(AND(I76=2,J76=4),"Alto",IF(AND(I76=2,J76=5),"Extremo",IF(AND(I76=3,J76=1),"Bajo",IF(AND(I76=3,J76=2),"Moderado",IF(AND(I76=3,J76=3),"Alto",IF(AND(I76=3,J76=4),"Extremo",IF(AND(I76=3,J76=5),"Extremo",IF(AND(I76=4,J76=1),"Moderado",IF(AND(I76=4,J76=2),"Alto",IF(AND(I76=4,J76=3),"Alto",IF(AND(I76=4,J76=4),"Extremo",IF(AND(I76=4,J76=5),"Extremo",IF(AND(I76=5,J76=1),"Alto",IF(AND(I76=5,J76=2),"Alto",IF(AND(I76=5,J76=3),"Extremo",IF(AND(I76=5,J76=4),"Extremo",IF(AND(I76=5,J76=5),"Extremo")))))))))))))))))))))))))</f>
        <v>Extremo</v>
      </c>
      <c r="L76" s="465" t="s">
        <v>61</v>
      </c>
      <c r="M76" s="263" t="s">
        <v>64</v>
      </c>
      <c r="N76" s="257" t="s">
        <v>542</v>
      </c>
      <c r="O76" s="257" t="s">
        <v>155</v>
      </c>
      <c r="P76" s="257" t="s">
        <v>543</v>
      </c>
      <c r="Q76" s="252">
        <v>70</v>
      </c>
      <c r="R76" s="264">
        <f>AVERAGE(Q76:Q76)</f>
        <v>70</v>
      </c>
      <c r="S76" s="252" t="str">
        <f>IF(R76&lt;=50,"0",IF(AND(R76&gt;=50.01,R76&lt;=75),"1",IF(R76&gt;=75.01,"2")))</f>
        <v>1</v>
      </c>
      <c r="T76" s="449">
        <f>I76-S76</f>
        <v>2</v>
      </c>
      <c r="U76" s="449">
        <f>J76-S77</f>
        <v>4</v>
      </c>
      <c r="V76" s="464" t="str">
        <f>IF(AND(T76=1,U76=1),"Bajo",IF(AND(T76=1,U76=2),"Bajo",IF(AND(T76=1,U76=3),"Moderado",IF(AND(T76=1,U76=4),"Alto",IF(AND(T76=1,U76=5),"Extremo",IF(AND(T76=2,U76=1),"Bajo",IF(AND(T76=2,U76=2),"Bajo",IF(AND(T76=2,U76=3),"Moderado",IF(AND(T76=2,U76=4),"Alto",IF(AND(T76=2,U76=5),"Extremo",IF(AND(T76=3,U76=1),"Bajo",IF(AND(T76=3,U76=2),"Moderado",IF(AND(T76=3,U76=3),"Alto",IF(AND(T76=3,U76=4),"Extremo",IF(AND(T76=3,U76=5),"Extremo",IF(AND(T76=4,U76=1),"Moderado",IF(AND(T76=4,U76=2),"Alto",IF(AND(T76=4,U76=3),"Alto",IF(AND(T76=4,U76=4),"Extremo",IF(AND(T76=4,U76=5),"Extremo",IF(AND(T76=5,U76=1),"Alto",IF(AND(T76=5,U76=2),"Alto",IF(AND(T76=5,U76=3),"Extremo",IF(AND(T76=5,U76=4),"Extremo",IF(AND(T76=5,U76=5),"Extremo")))))))))))))))))))))))))</f>
        <v>Alto</v>
      </c>
      <c r="W76" s="465" t="s">
        <v>61</v>
      </c>
      <c r="X76" s="297" t="s">
        <v>547</v>
      </c>
      <c r="Y76" s="308" t="s">
        <v>549</v>
      </c>
      <c r="Z76" s="367" t="s">
        <v>1070</v>
      </c>
      <c r="AA76" s="315" t="s">
        <v>544</v>
      </c>
      <c r="AB76" s="116">
        <v>44228</v>
      </c>
      <c r="AC76" s="116">
        <v>44561</v>
      </c>
      <c r="AD76" s="120" t="s">
        <v>545</v>
      </c>
      <c r="AE76" s="266" t="s">
        <v>190</v>
      </c>
      <c r="AF76" s="149" t="s">
        <v>546</v>
      </c>
      <c r="AG76" s="250" t="s">
        <v>458</v>
      </c>
      <c r="AH76" s="263" t="str">
        <f t="shared" si="11"/>
        <v>Participación efectiva, representación y defensa técnica</v>
      </c>
      <c r="AI76" s="258" t="str">
        <f t="shared" si="12"/>
        <v>26G</v>
      </c>
      <c r="AK76" s="329" t="s">
        <v>548</v>
      </c>
      <c r="AL76" s="239" t="s">
        <v>550</v>
      </c>
      <c r="AM76" s="389" t="s">
        <v>964</v>
      </c>
      <c r="AN76" s="151"/>
      <c r="AO76" s="111"/>
      <c r="AP76" s="105"/>
      <c r="AQ76" s="105"/>
      <c r="AR76" s="106"/>
      <c r="AS76" s="76"/>
      <c r="AT76" s="76"/>
      <c r="AU76" s="107"/>
      <c r="AV76" s="106"/>
      <c r="AW76" s="144"/>
      <c r="AX76" s="108"/>
      <c r="AY76" s="105"/>
      <c r="AZ76" s="105"/>
      <c r="BA76" s="106"/>
      <c r="BB76" s="106"/>
    </row>
    <row r="77" spans="1:54" s="104" customFormat="1" ht="93.75" hidden="1" customHeight="1">
      <c r="A77" s="469"/>
      <c r="B77" s="468"/>
      <c r="C77" s="435"/>
      <c r="D77" s="468"/>
      <c r="E77" s="468"/>
      <c r="F77" s="466"/>
      <c r="G77" s="257"/>
      <c r="H77" s="452"/>
      <c r="I77" s="467"/>
      <c r="J77" s="467"/>
      <c r="K77" s="464"/>
      <c r="L77" s="465"/>
      <c r="M77" s="263" t="s">
        <v>165</v>
      </c>
      <c r="N77" s="257" t="s">
        <v>166</v>
      </c>
      <c r="O77" s="257"/>
      <c r="P77" s="257"/>
      <c r="Q77" s="252">
        <v>0</v>
      </c>
      <c r="R77" s="264">
        <f>AVERAGE(Q77:Q77)</f>
        <v>0</v>
      </c>
      <c r="S77" s="252" t="str">
        <f>IF(R77&lt;=50,"0",IF(AND(R77&gt;=50.01,R77&lt;=75),"1",IF(R77&gt;=75.01,"2")))</f>
        <v>0</v>
      </c>
      <c r="T77" s="449"/>
      <c r="U77" s="449"/>
      <c r="V77" s="464"/>
      <c r="W77" s="465"/>
      <c r="X77" s="297" t="s">
        <v>166</v>
      </c>
      <c r="Y77" s="306" t="s">
        <v>205</v>
      </c>
      <c r="Z77" s="378" t="s">
        <v>205</v>
      </c>
      <c r="AA77" s="320" t="s">
        <v>205</v>
      </c>
      <c r="AB77" s="321" t="s">
        <v>205</v>
      </c>
      <c r="AC77" s="322" t="s">
        <v>205</v>
      </c>
      <c r="AD77" s="279" t="s">
        <v>205</v>
      </c>
      <c r="AE77" s="323" t="s">
        <v>205</v>
      </c>
      <c r="AF77" s="324" t="s">
        <v>205</v>
      </c>
      <c r="AG77" s="279" t="s">
        <v>205</v>
      </c>
      <c r="AH77" s="325" t="str">
        <f t="shared" ref="AH77" si="13">IF(B77="",AH76,B77)</f>
        <v>Participación efectiva, representación y defensa técnica</v>
      </c>
      <c r="AI77" s="326" t="str">
        <f t="shared" ref="AI77" si="14">IF(A77="",AI76,A77)</f>
        <v>26G</v>
      </c>
      <c r="AK77" s="327" t="s">
        <v>205</v>
      </c>
      <c r="AL77" s="328" t="s">
        <v>205</v>
      </c>
      <c r="AM77" s="385" t="s">
        <v>205</v>
      </c>
      <c r="AN77" s="111"/>
      <c r="AO77" s="111"/>
      <c r="AP77" s="108"/>
      <c r="AQ77" s="108"/>
      <c r="AR77" s="106"/>
      <c r="AS77" s="75"/>
      <c r="AT77" s="75"/>
      <c r="AU77" s="107"/>
      <c r="AV77" s="106"/>
      <c r="AW77" s="108"/>
      <c r="AX77" s="108"/>
      <c r="AY77" s="108"/>
      <c r="AZ77" s="108"/>
      <c r="BA77" s="106"/>
      <c r="BB77" s="106"/>
    </row>
    <row r="78" spans="1:54" s="104" customFormat="1" ht="313.5" customHeight="1">
      <c r="A78" s="469" t="s">
        <v>551</v>
      </c>
      <c r="B78" s="468" t="s">
        <v>458</v>
      </c>
      <c r="C78" s="452" t="s">
        <v>459</v>
      </c>
      <c r="D78" s="451" t="s">
        <v>460</v>
      </c>
      <c r="E78" s="468" t="s">
        <v>40</v>
      </c>
      <c r="F78" s="466" t="s">
        <v>552</v>
      </c>
      <c r="G78" s="250" t="s">
        <v>553</v>
      </c>
      <c r="H78" s="435" t="s">
        <v>554</v>
      </c>
      <c r="I78" s="449">
        <v>3</v>
      </c>
      <c r="J78" s="449">
        <v>4</v>
      </c>
      <c r="K78" s="464" t="str">
        <f>IF(AND(I78=1,J78=1),"Bajo",IF(AND(I78=1,J78=2),"Bajo",IF(AND(I78=1,J78=3),"Moderado",IF(AND(I78=1,J78=4),"Alto",IF(AND(I78=1,J78=5),"Extremo",IF(AND(I78=2,J78=1),"Bajo",IF(AND(I78=2,J78=2),"Bajo",IF(AND(I78=2,J78=3),"Moderado",IF(AND(I78=2,J78=4),"Alto",IF(AND(I78=2,J78=5),"Extremo",IF(AND(I78=3,J78=1),"Bajo",IF(AND(I78=3,J78=2),"Moderado",IF(AND(I78=3,J78=3),"Alto",IF(AND(I78=3,J78=4),"Extremo",IF(AND(I78=3,J78=5),"Extremo",IF(AND(I78=4,J78=1),"Moderado",IF(AND(I78=4,J78=2),"Alto",IF(AND(I78=4,J78=3),"Alto",IF(AND(I78=4,J78=4),"Extremo",IF(AND(I78=4,J78=5),"Extremo",IF(AND(I78=5,J78=1),"Alto",IF(AND(I78=5,J78=2),"Alto",IF(AND(I78=5,J78=3),"Extremo",IF(AND(I78=5,J78=4),"Extremo",IF(AND(I78=5,J78=5),"Extremo")))))))))))))))))))))))))</f>
        <v>Extremo</v>
      </c>
      <c r="L78" s="468" t="s">
        <v>61</v>
      </c>
      <c r="M78" s="263" t="s">
        <v>64</v>
      </c>
      <c r="N78" s="250" t="s">
        <v>555</v>
      </c>
      <c r="O78" s="257" t="s">
        <v>155</v>
      </c>
      <c r="P78" s="250" t="s">
        <v>556</v>
      </c>
      <c r="Q78" s="252">
        <v>85</v>
      </c>
      <c r="R78" s="453">
        <f>AVERAGE(Q78:Q81)</f>
        <v>60</v>
      </c>
      <c r="S78" s="456" t="str">
        <f>IF(R78&lt;=50,"0",IF(AND(R78&gt;=50.01,R78&lt;=75),"1",IF(R78&gt;=75.01,"2")))</f>
        <v>1</v>
      </c>
      <c r="T78" s="449">
        <f>I78-S78</f>
        <v>2</v>
      </c>
      <c r="U78" s="449">
        <f>J78-S82</f>
        <v>4</v>
      </c>
      <c r="V78" s="464" t="str">
        <f>IF(AND(T78=1,U78=1),"Bajo",IF(AND(T78=1,U78=2),"Bajo",IF(AND(T78=1,U78=3),"Moderado",IF(AND(T78=1,U78=4),"Alto",IF(AND(T78=1,U78=5),"Extremo",IF(AND(T78=2,U78=1),"Bajo",IF(AND(T78=2,U78=2),"Bajo",IF(AND(T78=2,U78=3),"Moderado",IF(AND(T78=2,U78=4),"Alto",IF(AND(T78=2,U78=5),"Extremo",IF(AND(T78=3,U78=1),"Bajo",IF(AND(T78=3,U78=2),"Moderado",IF(AND(T78=3,U78=3),"Alto",IF(AND(T78=3,U78=4),"Extremo",IF(AND(T78=3,U78=5),"Extremo",IF(AND(T78=4,U78=1),"Moderado",IF(AND(T78=4,U78=2),"Alto",IF(AND(T78=4,U78=3),"Alto",IF(AND(T78=4,U78=4),"Extremo",IF(AND(T78=4,U78=5),"Extremo",IF(AND(T78=5,U78=1),"Alto",IF(AND(T78=5,U78=2),"Alto",IF(AND(T78=5,U78=3),"Extremo",IF(AND(T78=5,U78=4),"Extremo",IF(AND(T78=5,U78=5),"Extremo")))))))))))))))))))))))))</f>
        <v>Alto</v>
      </c>
      <c r="W78" s="468" t="s">
        <v>61</v>
      </c>
      <c r="X78" s="296" t="s">
        <v>965</v>
      </c>
      <c r="Y78" s="308" t="s">
        <v>561</v>
      </c>
      <c r="Z78" s="367" t="s">
        <v>1071</v>
      </c>
      <c r="AA78" s="316" t="s">
        <v>557</v>
      </c>
      <c r="AB78" s="116">
        <v>44198</v>
      </c>
      <c r="AC78" s="116">
        <v>44561</v>
      </c>
      <c r="AD78" s="120" t="s">
        <v>558</v>
      </c>
      <c r="AE78" s="252" t="s">
        <v>190</v>
      </c>
      <c r="AF78" s="149" t="s">
        <v>559</v>
      </c>
      <c r="AG78" s="250" t="s">
        <v>458</v>
      </c>
      <c r="AH78" s="263" t="str">
        <f t="shared" si="11"/>
        <v>Participación efectiva, representación y defensa técnica</v>
      </c>
      <c r="AI78" s="258" t="str">
        <f t="shared" si="12"/>
        <v>27G</v>
      </c>
      <c r="AK78" s="296" t="s">
        <v>560</v>
      </c>
      <c r="AL78" s="239" t="s">
        <v>562</v>
      </c>
      <c r="AM78" s="390" t="s">
        <v>1003</v>
      </c>
      <c r="AN78" s="102"/>
      <c r="AO78" s="111"/>
      <c r="AP78" s="105"/>
      <c r="AQ78" s="105"/>
      <c r="AR78" s="106"/>
      <c r="AS78" s="76"/>
      <c r="AT78" s="76"/>
      <c r="AU78" s="129"/>
      <c r="AV78" s="106"/>
      <c r="AW78" s="105"/>
      <c r="AX78" s="108"/>
      <c r="AY78" s="105"/>
      <c r="AZ78" s="105"/>
      <c r="BA78" s="106"/>
      <c r="BB78" s="106"/>
    </row>
    <row r="79" spans="1:54" s="104" customFormat="1" ht="270" customHeight="1">
      <c r="A79" s="469"/>
      <c r="B79" s="468"/>
      <c r="C79" s="452"/>
      <c r="D79" s="451"/>
      <c r="E79" s="468"/>
      <c r="F79" s="466"/>
      <c r="G79" s="250" t="s">
        <v>563</v>
      </c>
      <c r="H79" s="435"/>
      <c r="I79" s="449"/>
      <c r="J79" s="449"/>
      <c r="K79" s="464"/>
      <c r="L79" s="468"/>
      <c r="M79" s="263" t="s">
        <v>64</v>
      </c>
      <c r="N79" s="257" t="s">
        <v>564</v>
      </c>
      <c r="O79" s="257" t="s">
        <v>155</v>
      </c>
      <c r="P79" s="257" t="s">
        <v>565</v>
      </c>
      <c r="Q79" s="252">
        <v>85</v>
      </c>
      <c r="R79" s="454"/>
      <c r="S79" s="457"/>
      <c r="T79" s="449"/>
      <c r="U79" s="449"/>
      <c r="V79" s="464"/>
      <c r="W79" s="468"/>
      <c r="X79" s="296" t="s">
        <v>566</v>
      </c>
      <c r="Y79" s="308" t="s">
        <v>567</v>
      </c>
      <c r="Z79" s="367" t="s">
        <v>1072</v>
      </c>
      <c r="AA79" s="320" t="s">
        <v>205</v>
      </c>
      <c r="AB79" s="321" t="s">
        <v>205</v>
      </c>
      <c r="AC79" s="322" t="s">
        <v>205</v>
      </c>
      <c r="AD79" s="279" t="s">
        <v>205</v>
      </c>
      <c r="AE79" s="323" t="s">
        <v>205</v>
      </c>
      <c r="AF79" s="324" t="s">
        <v>205</v>
      </c>
      <c r="AG79" s="279" t="s">
        <v>205</v>
      </c>
      <c r="AH79" s="325" t="str">
        <f t="shared" si="11"/>
        <v>Participación efectiva, representación y defensa técnica</v>
      </c>
      <c r="AI79" s="326" t="str">
        <f t="shared" si="12"/>
        <v>27G</v>
      </c>
      <c r="AK79" s="327" t="s">
        <v>205</v>
      </c>
      <c r="AL79" s="328" t="s">
        <v>205</v>
      </c>
      <c r="AM79" s="385" t="s">
        <v>205</v>
      </c>
      <c r="AN79" s="102"/>
      <c r="AO79" s="111"/>
      <c r="AP79" s="105"/>
      <c r="AQ79" s="105"/>
      <c r="AR79" s="106"/>
      <c r="AS79" s="76"/>
      <c r="AT79" s="76"/>
      <c r="AU79" s="129"/>
      <c r="AV79" s="106"/>
      <c r="AW79" s="105"/>
      <c r="AX79" s="108"/>
      <c r="AY79" s="105"/>
      <c r="AZ79" s="105"/>
      <c r="BA79" s="106"/>
      <c r="BB79" s="106"/>
    </row>
    <row r="80" spans="1:54" s="104" customFormat="1" ht="222.45" customHeight="1">
      <c r="A80" s="469"/>
      <c r="B80" s="468"/>
      <c r="C80" s="452"/>
      <c r="D80" s="451"/>
      <c r="E80" s="468"/>
      <c r="F80" s="466"/>
      <c r="G80" s="250" t="s">
        <v>568</v>
      </c>
      <c r="H80" s="435"/>
      <c r="I80" s="449"/>
      <c r="J80" s="449"/>
      <c r="K80" s="464"/>
      <c r="L80" s="469"/>
      <c r="M80" s="263" t="s">
        <v>64</v>
      </c>
      <c r="N80" s="188" t="s">
        <v>569</v>
      </c>
      <c r="O80" s="257"/>
      <c r="P80" s="257"/>
      <c r="Q80" s="252">
        <v>0</v>
      </c>
      <c r="R80" s="454"/>
      <c r="S80" s="457"/>
      <c r="T80" s="449"/>
      <c r="U80" s="449"/>
      <c r="V80" s="464"/>
      <c r="W80" s="469"/>
      <c r="X80" s="296" t="s">
        <v>205</v>
      </c>
      <c r="Y80" s="308" t="s">
        <v>205</v>
      </c>
      <c r="Z80" s="394" t="s">
        <v>205</v>
      </c>
      <c r="AA80" s="315" t="s">
        <v>570</v>
      </c>
      <c r="AB80" s="116">
        <v>44228</v>
      </c>
      <c r="AC80" s="116">
        <v>44561</v>
      </c>
      <c r="AD80" s="188" t="s">
        <v>571</v>
      </c>
      <c r="AE80" s="251" t="s">
        <v>521</v>
      </c>
      <c r="AF80" s="149" t="s">
        <v>559</v>
      </c>
      <c r="AG80" s="250" t="s">
        <v>458</v>
      </c>
      <c r="AH80" s="263" t="str">
        <f t="shared" si="11"/>
        <v>Participación efectiva, representación y defensa técnica</v>
      </c>
      <c r="AI80" s="258" t="str">
        <f t="shared" si="12"/>
        <v>27G</v>
      </c>
      <c r="AK80" s="296" t="s">
        <v>572</v>
      </c>
      <c r="AL80" s="239" t="s">
        <v>573</v>
      </c>
      <c r="AM80" s="390" t="s">
        <v>1004</v>
      </c>
      <c r="AN80" s="102"/>
      <c r="AO80" s="111"/>
      <c r="AP80" s="105"/>
      <c r="AQ80" s="105"/>
      <c r="AR80" s="106"/>
      <c r="AS80" s="76"/>
      <c r="AT80" s="75"/>
      <c r="AU80" s="107"/>
      <c r="AV80" s="106"/>
      <c r="AW80" s="105"/>
      <c r="AX80" s="108"/>
      <c r="AY80" s="105"/>
      <c r="AZ80" s="105"/>
      <c r="BA80" s="106"/>
      <c r="BB80" s="106"/>
    </row>
    <row r="81" spans="1:54" s="104" customFormat="1" ht="234.45" customHeight="1">
      <c r="A81" s="469"/>
      <c r="B81" s="468"/>
      <c r="C81" s="452"/>
      <c r="D81" s="451"/>
      <c r="E81" s="468"/>
      <c r="F81" s="466"/>
      <c r="G81" s="250" t="s">
        <v>574</v>
      </c>
      <c r="H81" s="435"/>
      <c r="I81" s="449"/>
      <c r="J81" s="449"/>
      <c r="K81" s="464"/>
      <c r="L81" s="469"/>
      <c r="M81" s="263" t="s">
        <v>64</v>
      </c>
      <c r="N81" s="257" t="s">
        <v>575</v>
      </c>
      <c r="O81" s="257" t="s">
        <v>155</v>
      </c>
      <c r="P81" s="134" t="s">
        <v>576</v>
      </c>
      <c r="Q81" s="252">
        <v>70</v>
      </c>
      <c r="R81" s="455"/>
      <c r="S81" s="458"/>
      <c r="T81" s="449"/>
      <c r="U81" s="449"/>
      <c r="V81" s="464"/>
      <c r="W81" s="469"/>
      <c r="X81" s="298" t="s">
        <v>577</v>
      </c>
      <c r="Y81" s="308" t="s">
        <v>578</v>
      </c>
      <c r="Z81" s="367" t="s">
        <v>1073</v>
      </c>
      <c r="AA81" s="320" t="s">
        <v>205</v>
      </c>
      <c r="AB81" s="321" t="s">
        <v>205</v>
      </c>
      <c r="AC81" s="322" t="s">
        <v>205</v>
      </c>
      <c r="AD81" s="279" t="s">
        <v>205</v>
      </c>
      <c r="AE81" s="323" t="s">
        <v>205</v>
      </c>
      <c r="AF81" s="324" t="s">
        <v>205</v>
      </c>
      <c r="AG81" s="279" t="s">
        <v>205</v>
      </c>
      <c r="AH81" s="325" t="str">
        <f t="shared" ref="AH81:AH83" si="15">IF(B81="",AH80,B81)</f>
        <v>Participación efectiva, representación y defensa técnica</v>
      </c>
      <c r="AI81" s="326" t="str">
        <f t="shared" ref="AI81:AI83" si="16">IF(A81="",AI80,A81)</f>
        <v>27G</v>
      </c>
      <c r="AK81" s="327" t="s">
        <v>205</v>
      </c>
      <c r="AL81" s="328" t="s">
        <v>205</v>
      </c>
      <c r="AM81" s="384" t="s">
        <v>205</v>
      </c>
      <c r="AN81" s="111"/>
      <c r="AO81" s="111"/>
      <c r="AP81" s="108"/>
      <c r="AQ81" s="108"/>
      <c r="AR81" s="106"/>
      <c r="AS81" s="75"/>
      <c r="AT81" s="75"/>
      <c r="AU81" s="107"/>
      <c r="AV81" s="106"/>
      <c r="AW81" s="108"/>
      <c r="AX81" s="108"/>
      <c r="AY81" s="108"/>
      <c r="AZ81" s="108"/>
      <c r="BA81" s="106"/>
      <c r="BB81" s="106"/>
    </row>
    <row r="82" spans="1:54" s="104" customFormat="1" ht="93.75" hidden="1" customHeight="1">
      <c r="A82" s="469"/>
      <c r="B82" s="468"/>
      <c r="C82" s="452"/>
      <c r="D82" s="451"/>
      <c r="E82" s="468"/>
      <c r="F82" s="466"/>
      <c r="G82" s="250"/>
      <c r="H82" s="435"/>
      <c r="I82" s="449"/>
      <c r="J82" s="449"/>
      <c r="K82" s="464"/>
      <c r="L82" s="469"/>
      <c r="M82" s="263" t="s">
        <v>165</v>
      </c>
      <c r="N82" s="257" t="s">
        <v>166</v>
      </c>
      <c r="O82" s="250"/>
      <c r="P82" s="250"/>
      <c r="Q82" s="252">
        <v>0</v>
      </c>
      <c r="R82" s="264">
        <f>AVERAGE(Q82:Q82)</f>
        <v>0</v>
      </c>
      <c r="S82" s="252" t="str">
        <f>IF(R82&lt;=50,"0",IF(AND(R82&gt;=50.01,R82&lt;=75),"1",IF(R82&gt;=75.01,"2")))</f>
        <v>0</v>
      </c>
      <c r="T82" s="449"/>
      <c r="U82" s="449"/>
      <c r="V82" s="464"/>
      <c r="W82" s="469"/>
      <c r="X82" s="239" t="s">
        <v>205</v>
      </c>
      <c r="Y82" s="306" t="s">
        <v>205</v>
      </c>
      <c r="Z82" s="394" t="s">
        <v>205</v>
      </c>
      <c r="AA82" s="320" t="s">
        <v>205</v>
      </c>
      <c r="AB82" s="321" t="s">
        <v>205</v>
      </c>
      <c r="AC82" s="322" t="s">
        <v>205</v>
      </c>
      <c r="AD82" s="279" t="s">
        <v>205</v>
      </c>
      <c r="AE82" s="323" t="s">
        <v>205</v>
      </c>
      <c r="AF82" s="324" t="s">
        <v>205</v>
      </c>
      <c r="AG82" s="279" t="s">
        <v>205</v>
      </c>
      <c r="AH82" s="325" t="str">
        <f t="shared" si="15"/>
        <v>Participación efectiva, representación y defensa técnica</v>
      </c>
      <c r="AI82" s="326" t="str">
        <f t="shared" si="16"/>
        <v>27G</v>
      </c>
      <c r="AK82" s="327" t="s">
        <v>205</v>
      </c>
      <c r="AL82" s="328" t="s">
        <v>205</v>
      </c>
      <c r="AM82" s="384" t="s">
        <v>205</v>
      </c>
      <c r="AN82" s="111"/>
      <c r="AO82" s="111"/>
      <c r="AP82" s="108"/>
      <c r="AQ82" s="108"/>
      <c r="AR82" s="106"/>
      <c r="AS82" s="75"/>
      <c r="AT82" s="75"/>
      <c r="AU82" s="107"/>
      <c r="AV82" s="106"/>
      <c r="AW82" s="108"/>
      <c r="AX82" s="108"/>
      <c r="AY82" s="108"/>
      <c r="AZ82" s="108"/>
      <c r="BA82" s="106"/>
      <c r="BB82" s="106"/>
    </row>
    <row r="83" spans="1:54" s="104" customFormat="1" ht="233.55" customHeight="1">
      <c r="A83" s="469" t="s">
        <v>579</v>
      </c>
      <c r="B83" s="468" t="s">
        <v>458</v>
      </c>
      <c r="C83" s="435" t="s">
        <v>459</v>
      </c>
      <c r="D83" s="468" t="s">
        <v>460</v>
      </c>
      <c r="E83" s="468" t="s">
        <v>40</v>
      </c>
      <c r="F83" s="466" t="s">
        <v>580</v>
      </c>
      <c r="G83" s="257" t="s">
        <v>581</v>
      </c>
      <c r="H83" s="452" t="s">
        <v>582</v>
      </c>
      <c r="I83" s="467">
        <v>3</v>
      </c>
      <c r="J83" s="467">
        <v>4</v>
      </c>
      <c r="K83" s="464" t="str">
        <f>IF(AND(I83=1,J83=1),"Bajo",IF(AND(I83=1,J83=2),"Bajo",IF(AND(I83=1,J83=3),"Moderado",IF(AND(I83=1,J83=4),"Alto",IF(AND(I83=1,J83=5),"Extremo",IF(AND(I83=2,J83=1),"Bajo",IF(AND(I83=2,J83=2),"Bajo",IF(AND(I83=2,J83=3),"Moderado",IF(AND(I83=2,J83=4),"Alto",IF(AND(I83=2,J83=5),"Extremo",IF(AND(I83=3,J83=1),"Bajo",IF(AND(I83=3,J83=2),"Moderado",IF(AND(I83=3,J83=3),"Alto",IF(AND(I83=3,J83=4),"Extremo",IF(AND(I83=3,J83=5),"Extremo",IF(AND(I83=4,J83=1),"Moderado",IF(AND(I83=4,J83=2),"Alto",IF(AND(I83=4,J83=3),"Alto",IF(AND(I83=4,J83=4),"Extremo",IF(AND(I83=4,J83=5),"Extremo",IF(AND(I83=5,J83=1),"Alto",IF(AND(I83=5,J83=2),"Alto",IF(AND(I83=5,J83=3),"Extremo",IF(AND(I83=5,J83=4),"Extremo",IF(AND(I83=5,J83=5),"Extremo")))))))))))))))))))))))))</f>
        <v>Extremo</v>
      </c>
      <c r="L83" s="451" t="s">
        <v>61</v>
      </c>
      <c r="M83" s="263" t="s">
        <v>64</v>
      </c>
      <c r="N83" s="257" t="s">
        <v>583</v>
      </c>
      <c r="O83" s="259" t="s">
        <v>584</v>
      </c>
      <c r="P83" s="250" t="s">
        <v>585</v>
      </c>
      <c r="Q83" s="258">
        <v>70</v>
      </c>
      <c r="R83" s="523">
        <f>AVERAGE(Q83:Q85)</f>
        <v>65</v>
      </c>
      <c r="S83" s="470" t="str">
        <f>IF(R83&lt;=50,"0",IF(AND(R83&gt;=50.01,R83&lt;=75),"1",IF(R83&gt;=75.01,"2")))</f>
        <v>1</v>
      </c>
      <c r="T83" s="449">
        <f>+I83-S83</f>
        <v>2</v>
      </c>
      <c r="U83" s="449">
        <f>+J83-S86</f>
        <v>4</v>
      </c>
      <c r="V83" s="464" t="str">
        <f>IF(AND(T83=1,U83=1),"Bajo",IF(AND(T83=1,U83=2),"Bajo",IF(AND(T83=1,U83=3),"Moderado",IF(AND(T83=1,U83=4),"Alto",IF(AND(T83=1,U83=5),"Extremo",IF(AND(T83=2,U83=1),"Bajo",IF(AND(T83=2,U83=2),"Bajo",IF(AND(T83=2,U83=3),"Moderado",IF(AND(T83=2,U83=4),"Alto",IF(AND(T83=2,U83=5),"Extremo",IF(AND(T83=3,U83=1),"Bajo",IF(AND(T83=3,U83=2),"Moderado",IF(AND(T83=3,U83=3),"Alto",IF(AND(T83=3,U83=4),"Extremo",IF(AND(T83=3,U83=5),"Extremo",IF(AND(T83=4,U83=1),"Moderado",IF(AND(T83=4,U83=2),"Alto",IF(AND(T83=4,U83=3),"Alto",IF(AND(T83=4,U83=4),"Extremo",IF(AND(T83=4,U83=5),"Extremo",IF(AND(T83=5,U83=1),"Alto",IF(AND(T83=5,U83=2),"Alto",IF(AND(T83=5,U83=3),"Extremo",IF(AND(T83=5,U83=4),"Extremo",IF(AND(T83=5,U83=5),"Extremo")))))))))))))))))))))))))</f>
        <v>Alto</v>
      </c>
      <c r="W83" s="468" t="s">
        <v>61</v>
      </c>
      <c r="X83" s="296" t="s">
        <v>586</v>
      </c>
      <c r="Y83" s="308" t="s">
        <v>587</v>
      </c>
      <c r="Z83" s="367" t="s">
        <v>1074</v>
      </c>
      <c r="AA83" s="320" t="s">
        <v>205</v>
      </c>
      <c r="AB83" s="321" t="s">
        <v>205</v>
      </c>
      <c r="AC83" s="322" t="s">
        <v>205</v>
      </c>
      <c r="AD83" s="279" t="s">
        <v>205</v>
      </c>
      <c r="AE83" s="323" t="s">
        <v>205</v>
      </c>
      <c r="AF83" s="324" t="s">
        <v>205</v>
      </c>
      <c r="AG83" s="279" t="s">
        <v>205</v>
      </c>
      <c r="AH83" s="325" t="str">
        <f t="shared" si="15"/>
        <v>Participación efectiva, representación y defensa técnica</v>
      </c>
      <c r="AI83" s="326" t="str">
        <f t="shared" si="16"/>
        <v>28G</v>
      </c>
      <c r="AK83" s="327" t="s">
        <v>205</v>
      </c>
      <c r="AL83" s="328" t="s">
        <v>205</v>
      </c>
      <c r="AM83" s="385" t="s">
        <v>205</v>
      </c>
      <c r="AN83" s="111"/>
      <c r="AO83" s="102"/>
      <c r="AP83" s="108"/>
      <c r="AQ83" s="108"/>
      <c r="AR83" s="106"/>
      <c r="AS83" s="75"/>
      <c r="AT83" s="76"/>
      <c r="AU83" s="107"/>
      <c r="AV83" s="106"/>
      <c r="AW83" s="108"/>
      <c r="AX83" s="105"/>
      <c r="AY83" s="108"/>
      <c r="AZ83" s="108"/>
      <c r="BA83" s="106"/>
      <c r="BB83" s="106"/>
    </row>
    <row r="84" spans="1:54" s="104" customFormat="1" ht="310.5" customHeight="1">
      <c r="A84" s="469"/>
      <c r="B84" s="468"/>
      <c r="C84" s="435"/>
      <c r="D84" s="468"/>
      <c r="E84" s="468"/>
      <c r="F84" s="466"/>
      <c r="G84" s="257" t="s">
        <v>588</v>
      </c>
      <c r="H84" s="452"/>
      <c r="I84" s="467"/>
      <c r="J84" s="467"/>
      <c r="K84" s="464"/>
      <c r="L84" s="465"/>
      <c r="M84" s="263" t="s">
        <v>64</v>
      </c>
      <c r="N84" s="257" t="s">
        <v>589</v>
      </c>
      <c r="O84" s="259" t="s">
        <v>190</v>
      </c>
      <c r="P84" s="250" t="s">
        <v>590</v>
      </c>
      <c r="Q84" s="258">
        <v>40</v>
      </c>
      <c r="R84" s="523"/>
      <c r="S84" s="465"/>
      <c r="T84" s="449"/>
      <c r="U84" s="449"/>
      <c r="V84" s="464"/>
      <c r="W84" s="469"/>
      <c r="X84" s="296" t="s">
        <v>594</v>
      </c>
      <c r="Y84" s="308" t="s">
        <v>596</v>
      </c>
      <c r="Z84" s="367" t="s">
        <v>987</v>
      </c>
      <c r="AA84" s="340" t="s">
        <v>591</v>
      </c>
      <c r="AB84" s="322">
        <v>44256</v>
      </c>
      <c r="AC84" s="322">
        <v>44377</v>
      </c>
      <c r="AD84" s="341" t="s">
        <v>592</v>
      </c>
      <c r="AE84" s="342" t="s">
        <v>584</v>
      </c>
      <c r="AF84" s="343" t="s">
        <v>593</v>
      </c>
      <c r="AG84" s="250" t="s">
        <v>458</v>
      </c>
      <c r="AH84" s="263" t="str">
        <f t="shared" si="11"/>
        <v>Participación efectiva, representación y defensa técnica</v>
      </c>
      <c r="AI84" s="258" t="str">
        <f t="shared" si="12"/>
        <v>28G</v>
      </c>
      <c r="AK84" s="344" t="s">
        <v>595</v>
      </c>
      <c r="AL84" s="345" t="s">
        <v>597</v>
      </c>
      <c r="AM84" s="390" t="s">
        <v>1005</v>
      </c>
      <c r="AN84" s="102"/>
      <c r="AO84" s="102"/>
      <c r="AP84" s="105"/>
      <c r="AQ84" s="105"/>
      <c r="AR84" s="106"/>
      <c r="AS84" s="76"/>
      <c r="AT84" s="76"/>
      <c r="AU84" s="107"/>
      <c r="AV84" s="106"/>
      <c r="AW84" s="105"/>
      <c r="AX84" s="105"/>
      <c r="AY84" s="105"/>
      <c r="AZ84" s="105"/>
      <c r="BA84" s="106"/>
      <c r="BB84" s="106"/>
    </row>
    <row r="85" spans="1:54" s="104" customFormat="1" ht="219.45" customHeight="1">
      <c r="A85" s="469"/>
      <c r="B85" s="468"/>
      <c r="C85" s="435"/>
      <c r="D85" s="468"/>
      <c r="E85" s="468"/>
      <c r="F85" s="466"/>
      <c r="G85" s="257" t="s">
        <v>598</v>
      </c>
      <c r="H85" s="452"/>
      <c r="I85" s="467"/>
      <c r="J85" s="467"/>
      <c r="K85" s="464"/>
      <c r="L85" s="465"/>
      <c r="M85" s="263" t="s">
        <v>64</v>
      </c>
      <c r="N85" s="257" t="s">
        <v>599</v>
      </c>
      <c r="O85" s="259" t="s">
        <v>584</v>
      </c>
      <c r="P85" s="120" t="s">
        <v>600</v>
      </c>
      <c r="Q85" s="258">
        <v>85</v>
      </c>
      <c r="R85" s="523"/>
      <c r="S85" s="465"/>
      <c r="T85" s="449"/>
      <c r="U85" s="449"/>
      <c r="V85" s="464"/>
      <c r="W85" s="469"/>
      <c r="X85" s="296" t="s">
        <v>601</v>
      </c>
      <c r="Y85" s="308" t="s">
        <v>602</v>
      </c>
      <c r="Z85" s="393" t="s">
        <v>986</v>
      </c>
      <c r="AA85" s="336" t="s">
        <v>205</v>
      </c>
      <c r="AB85" s="116" t="s">
        <v>205</v>
      </c>
      <c r="AC85" s="112" t="s">
        <v>205</v>
      </c>
      <c r="AD85" s="336" t="s">
        <v>205</v>
      </c>
      <c r="AE85" s="109" t="s">
        <v>205</v>
      </c>
      <c r="AF85" s="109" t="s">
        <v>205</v>
      </c>
      <c r="AG85" s="320" t="s">
        <v>205</v>
      </c>
      <c r="AH85" s="325" t="str">
        <f t="shared" si="11"/>
        <v>Participación efectiva, representación y defensa técnica</v>
      </c>
      <c r="AI85" s="326" t="str">
        <f t="shared" si="12"/>
        <v>28G</v>
      </c>
      <c r="AK85" s="302" t="s">
        <v>205</v>
      </c>
      <c r="AL85" s="302" t="s">
        <v>205</v>
      </c>
      <c r="AM85" s="385" t="s">
        <v>205</v>
      </c>
      <c r="AN85" s="102"/>
      <c r="AO85" s="111"/>
      <c r="AP85" s="105"/>
      <c r="AQ85" s="105"/>
      <c r="AR85" s="106"/>
      <c r="AS85" s="76"/>
      <c r="AT85" s="76"/>
      <c r="AU85" s="107"/>
      <c r="AV85" s="106"/>
      <c r="AW85" s="105"/>
      <c r="AX85" s="108"/>
      <c r="AY85" s="105"/>
      <c r="AZ85" s="105"/>
      <c r="BA85" s="106"/>
      <c r="BB85" s="106"/>
    </row>
    <row r="86" spans="1:54" s="104" customFormat="1" ht="93.75" hidden="1" customHeight="1">
      <c r="A86" s="469"/>
      <c r="B86" s="468"/>
      <c r="C86" s="435"/>
      <c r="D86" s="468"/>
      <c r="E86" s="468"/>
      <c r="F86" s="466"/>
      <c r="G86" s="257"/>
      <c r="H86" s="452"/>
      <c r="I86" s="467"/>
      <c r="J86" s="467"/>
      <c r="K86" s="464"/>
      <c r="L86" s="465"/>
      <c r="M86" s="263" t="s">
        <v>165</v>
      </c>
      <c r="N86" s="257" t="s">
        <v>166</v>
      </c>
      <c r="O86" s="257"/>
      <c r="P86" s="257"/>
      <c r="Q86" s="252">
        <v>0</v>
      </c>
      <c r="R86" s="264">
        <f>AVERAGE(Q86:Q86)</f>
        <v>0</v>
      </c>
      <c r="S86" s="252" t="str">
        <f>IF(R86&lt;=50,"0",IF(AND(R86&gt;=50.01,R86&lt;=75),"1",IF(R86&gt;=75.01,"2")))</f>
        <v>0</v>
      </c>
      <c r="T86" s="449"/>
      <c r="U86" s="449"/>
      <c r="V86" s="464"/>
      <c r="W86" s="469"/>
      <c r="X86" s="239" t="s">
        <v>205</v>
      </c>
      <c r="Y86" s="306" t="s">
        <v>205</v>
      </c>
      <c r="Z86" s="376" t="s">
        <v>205</v>
      </c>
      <c r="AA86" s="346" t="s">
        <v>205</v>
      </c>
      <c r="AB86" s="347" t="s">
        <v>205</v>
      </c>
      <c r="AC86" s="348" t="s">
        <v>205</v>
      </c>
      <c r="AD86" s="337" t="s">
        <v>205</v>
      </c>
      <c r="AE86" s="349" t="s">
        <v>205</v>
      </c>
      <c r="AF86" s="350" t="s">
        <v>205</v>
      </c>
      <c r="AG86" s="279" t="s">
        <v>205</v>
      </c>
      <c r="AH86" s="325" t="str">
        <f t="shared" si="11"/>
        <v>Participación efectiva, representación y defensa técnica</v>
      </c>
      <c r="AI86" s="326" t="str">
        <f t="shared" si="12"/>
        <v>28G</v>
      </c>
      <c r="AK86" s="351" t="s">
        <v>205</v>
      </c>
      <c r="AL86" s="352" t="s">
        <v>205</v>
      </c>
      <c r="AM86" s="387" t="s">
        <v>205</v>
      </c>
      <c r="AN86" s="111"/>
      <c r="AO86" s="111"/>
      <c r="AP86" s="108"/>
      <c r="AQ86" s="108"/>
      <c r="AR86" s="106"/>
      <c r="AS86" s="75"/>
      <c r="AT86" s="75"/>
      <c r="AU86" s="107"/>
      <c r="AV86" s="106"/>
      <c r="AW86" s="108"/>
      <c r="AX86" s="108"/>
      <c r="AY86" s="108"/>
      <c r="AZ86" s="108"/>
      <c r="BA86" s="106"/>
      <c r="BB86" s="106"/>
    </row>
    <row r="87" spans="1:54" s="113" customFormat="1" ht="333" customHeight="1">
      <c r="A87" s="469" t="s">
        <v>603</v>
      </c>
      <c r="B87" s="451" t="s">
        <v>604</v>
      </c>
      <c r="C87" s="435" t="s">
        <v>605</v>
      </c>
      <c r="D87" s="468" t="s">
        <v>606</v>
      </c>
      <c r="E87" s="468" t="s">
        <v>40</v>
      </c>
      <c r="F87" s="466" t="s">
        <v>607</v>
      </c>
      <c r="G87" s="257" t="s">
        <v>608</v>
      </c>
      <c r="H87" s="452" t="s">
        <v>609</v>
      </c>
      <c r="I87" s="467">
        <v>5</v>
      </c>
      <c r="J87" s="467">
        <v>3</v>
      </c>
      <c r="K87" s="464" t="str">
        <f>IF(AND(I87=1,J87=1),"Bajo",IF(AND(I87=1,J87=2),"Bajo",IF(AND(I87=1,J87=3),"Moderado",IF(AND(I87=1,J87=4),"Alto",IF(AND(I87=1,J87=5),"Extremo",IF(AND(I87=2,J87=1),"Bajo",IF(AND(I87=2,J87=2),"Bajo",IF(AND(I87=2,J87=3),"Moderado",IF(AND(I87=2,J87=4),"Alto",IF(AND(I87=2,J87=5),"Extremo",IF(AND(I87=3,J87=1),"Bajo",IF(AND(I87=3,J87=2),"Moderado",IF(AND(I87=3,J87=3),"Alto",IF(AND(I87=3,J87=4),"Extremo",IF(AND(I87=3,J87=5),"Extremo",IF(AND(I87=4,J87=1),"Moderado",IF(AND(I87=4,J87=2),"Alto",IF(AND(I87=4,J87=3),"Alto",IF(AND(I87=4,J87=4),"Extremo",IF(AND(I87=4,J87=5),"Extremo",IF(AND(I87=5,J87=1),"Alto",IF(AND(I87=5,J87=2),"Alto",IF(AND(I87=5,J87=3),"Extremo",IF(AND(I87=5,J87=4),"Extremo",IF(AND(I87=5,J87=5),"Extremo")))))))))))))))))))))))))</f>
        <v>Extremo</v>
      </c>
      <c r="L87" s="451" t="s">
        <v>61</v>
      </c>
      <c r="M87" s="269" t="s">
        <v>64</v>
      </c>
      <c r="N87" s="257" t="s">
        <v>610</v>
      </c>
      <c r="O87" s="257" t="s">
        <v>321</v>
      </c>
      <c r="P87" s="271" t="s">
        <v>611</v>
      </c>
      <c r="Q87" s="259">
        <v>70</v>
      </c>
      <c r="R87" s="537">
        <f>AVERAGE(Q87:Q88)</f>
        <v>77.5</v>
      </c>
      <c r="S87" s="470" t="str">
        <f>IF(R87&lt;=50,"0",IF(AND(R87&gt;=50.01,R87&lt;=75),"1",IF(R87&gt;=75.01,"2")))</f>
        <v>2</v>
      </c>
      <c r="T87" s="471">
        <f>I87-S87</f>
        <v>3</v>
      </c>
      <c r="U87" s="532">
        <f>J87-S89</f>
        <v>3</v>
      </c>
      <c r="V87" s="464" t="str">
        <f>IF(AND(T87=1,U87=1),"Bajo",IF(AND(T87=1,U87=2),"Bajo",IF(AND(T87=1,U87=3),"Moderado",IF(AND(T87=1,U87=4),"Alto",IF(AND(T87=1,U87=5),"Extremo",IF(AND(T87=2,U87=1),"Bajo",IF(AND(T87=2,U87=2),"Bajo",IF(AND(T87=2,U87=3),"Moderado",IF(AND(T87=2,U87=4),"Alto",IF(AND(T87=2,U87=5),"Extremo",IF(AND(T87=3,U87=1),"Bajo",IF(AND(T87=3,U87=2),"Moderado",IF(AND(T87=3,U87=3),"Alto",IF(AND(T87=3,U87=4),"Extremo",IF(AND(T87=3,U87=5),"Extremo",IF(AND(T87=4,U87=1),"Moderado",IF(AND(T87=4,U87=2),"Alto",IF(AND(T87=4,U87=3),"Alto",IF(AND(T87=4,U87=4),"Extremo",IF(AND(T87=4,U87=5),"Extremo",IF(AND(T87=5,U87=1),"Alto",IF(AND(T87=5,U87=2),"Alto",IF(AND(T87=5,U87=3),"Extremo",IF(AND(T87=5,U87=4),"Extremo",IF(AND(T87=5,U87=5),"Extremo")))))))))))))))))))))))))</f>
        <v>Alto</v>
      </c>
      <c r="W87" s="536" t="s">
        <v>61</v>
      </c>
      <c r="X87" s="299" t="s">
        <v>616</v>
      </c>
      <c r="Y87" s="308" t="s">
        <v>618</v>
      </c>
      <c r="Z87" s="379" t="s">
        <v>1014</v>
      </c>
      <c r="AA87" s="317" t="s">
        <v>612</v>
      </c>
      <c r="AB87" s="116">
        <v>44256</v>
      </c>
      <c r="AC87" s="117">
        <v>44561</v>
      </c>
      <c r="AD87" s="271" t="s">
        <v>613</v>
      </c>
      <c r="AE87" s="259" t="s">
        <v>172</v>
      </c>
      <c r="AF87" s="118" t="s">
        <v>614</v>
      </c>
      <c r="AG87" s="271" t="s">
        <v>615</v>
      </c>
      <c r="AH87" s="263" t="str">
        <f t="shared" si="11"/>
        <v>Gestión de atención al ciudadano</v>
      </c>
      <c r="AI87" s="258" t="str">
        <f t="shared" si="12"/>
        <v>29G</v>
      </c>
      <c r="AK87" s="299" t="s">
        <v>617</v>
      </c>
      <c r="AL87" s="239" t="s">
        <v>619</v>
      </c>
      <c r="AM87" s="373" t="s">
        <v>1035</v>
      </c>
      <c r="AN87" s="111"/>
      <c r="AO87" s="152"/>
      <c r="AP87" s="108"/>
      <c r="AQ87" s="108"/>
      <c r="AR87" s="106"/>
      <c r="AS87" s="75"/>
      <c r="AT87" s="76"/>
      <c r="AU87" s="107"/>
      <c r="AV87" s="106"/>
      <c r="AW87" s="108"/>
      <c r="AX87" s="131"/>
      <c r="AY87" s="108"/>
      <c r="AZ87" s="108"/>
      <c r="BA87" s="106"/>
      <c r="BB87" s="106"/>
    </row>
    <row r="88" spans="1:54" s="104" customFormat="1" ht="297" customHeight="1">
      <c r="A88" s="489"/>
      <c r="B88" s="451"/>
      <c r="C88" s="435"/>
      <c r="D88" s="468"/>
      <c r="E88" s="469"/>
      <c r="F88" s="466"/>
      <c r="G88" s="257" t="s">
        <v>620</v>
      </c>
      <c r="H88" s="452"/>
      <c r="I88" s="467"/>
      <c r="J88" s="467"/>
      <c r="K88" s="538"/>
      <c r="L88" s="465"/>
      <c r="M88" s="263" t="s">
        <v>64</v>
      </c>
      <c r="N88" s="257" t="s">
        <v>621</v>
      </c>
      <c r="O88" s="257" t="s">
        <v>190</v>
      </c>
      <c r="P88" s="257" t="s">
        <v>622</v>
      </c>
      <c r="Q88" s="259">
        <v>85</v>
      </c>
      <c r="R88" s="553"/>
      <c r="S88" s="465"/>
      <c r="T88" s="471"/>
      <c r="U88" s="532"/>
      <c r="V88" s="538"/>
      <c r="W88" s="465"/>
      <c r="X88" s="300" t="s">
        <v>623</v>
      </c>
      <c r="Y88" s="308" t="s">
        <v>624</v>
      </c>
      <c r="Z88" s="381" t="s">
        <v>1015</v>
      </c>
      <c r="AA88" s="320" t="s">
        <v>205</v>
      </c>
      <c r="AB88" s="321" t="s">
        <v>205</v>
      </c>
      <c r="AC88" s="322" t="s">
        <v>205</v>
      </c>
      <c r="AD88" s="279" t="s">
        <v>205</v>
      </c>
      <c r="AE88" s="323" t="s">
        <v>205</v>
      </c>
      <c r="AF88" s="324" t="s">
        <v>205</v>
      </c>
      <c r="AG88" s="279" t="s">
        <v>205</v>
      </c>
      <c r="AH88" s="325" t="str">
        <f t="shared" si="11"/>
        <v>Gestión de atención al ciudadano</v>
      </c>
      <c r="AI88" s="326" t="str">
        <f t="shared" si="12"/>
        <v>29G</v>
      </c>
      <c r="AK88" s="327" t="s">
        <v>205</v>
      </c>
      <c r="AL88" s="328" t="s">
        <v>205</v>
      </c>
      <c r="AM88" s="384" t="s">
        <v>205</v>
      </c>
      <c r="AN88" s="152"/>
      <c r="AO88" s="110"/>
      <c r="AP88" s="105"/>
      <c r="AQ88" s="105"/>
      <c r="AR88" s="106"/>
      <c r="AS88" s="76"/>
      <c r="AT88" s="76"/>
      <c r="AU88" s="107"/>
      <c r="AV88" s="106"/>
      <c r="AW88" s="131"/>
      <c r="AX88" s="153"/>
      <c r="AY88" s="105"/>
      <c r="AZ88" s="105"/>
      <c r="BA88" s="106"/>
      <c r="BB88" s="106"/>
    </row>
    <row r="89" spans="1:54" s="104" customFormat="1" ht="148.19999999999999" hidden="1" customHeight="1">
      <c r="A89" s="489"/>
      <c r="B89" s="451"/>
      <c r="C89" s="435"/>
      <c r="D89" s="468"/>
      <c r="E89" s="469"/>
      <c r="F89" s="466"/>
      <c r="G89" s="257"/>
      <c r="H89" s="452"/>
      <c r="I89" s="467"/>
      <c r="J89" s="467"/>
      <c r="K89" s="538"/>
      <c r="L89" s="465"/>
      <c r="M89" s="122" t="s">
        <v>165</v>
      </c>
      <c r="N89" s="257" t="s">
        <v>166</v>
      </c>
      <c r="O89" s="257"/>
      <c r="P89" s="257"/>
      <c r="Q89" s="259">
        <v>0</v>
      </c>
      <c r="R89" s="267">
        <f>AVERAGE(Q89:Q89)</f>
        <v>0</v>
      </c>
      <c r="S89" s="124" t="str">
        <f>IF(R89&lt;=50,"0",IF(AND(R89&gt;=50.01,R89&lt;=75),"1",IF(R89&gt;=75.01,"2")))</f>
        <v>0</v>
      </c>
      <c r="T89" s="471"/>
      <c r="U89" s="532"/>
      <c r="V89" s="538"/>
      <c r="W89" s="465"/>
      <c r="X89" s="292" t="s">
        <v>205</v>
      </c>
      <c r="Y89" s="370" t="s">
        <v>205</v>
      </c>
      <c r="Z89" s="377" t="s">
        <v>205</v>
      </c>
      <c r="AA89" s="320" t="s">
        <v>205</v>
      </c>
      <c r="AB89" s="321" t="s">
        <v>205</v>
      </c>
      <c r="AC89" s="322" t="s">
        <v>205</v>
      </c>
      <c r="AD89" s="279" t="s">
        <v>205</v>
      </c>
      <c r="AE89" s="323" t="s">
        <v>205</v>
      </c>
      <c r="AF89" s="324" t="s">
        <v>205</v>
      </c>
      <c r="AG89" s="279" t="s">
        <v>205</v>
      </c>
      <c r="AH89" s="325" t="str">
        <f t="shared" si="11"/>
        <v>Gestión de atención al ciudadano</v>
      </c>
      <c r="AI89" s="326" t="str">
        <f t="shared" si="12"/>
        <v>29G</v>
      </c>
      <c r="AK89" s="327" t="s">
        <v>205</v>
      </c>
      <c r="AL89" s="328" t="s">
        <v>205</v>
      </c>
      <c r="AM89" s="384" t="s">
        <v>205</v>
      </c>
      <c r="AN89" s="111"/>
      <c r="AO89" s="111"/>
      <c r="AP89" s="108"/>
      <c r="AQ89" s="108"/>
      <c r="AR89" s="106"/>
      <c r="AS89" s="75"/>
      <c r="AT89" s="75"/>
      <c r="AU89" s="107"/>
      <c r="AV89" s="106"/>
      <c r="AW89" s="108"/>
      <c r="AX89" s="108"/>
      <c r="AY89" s="108"/>
      <c r="AZ89" s="108"/>
      <c r="BA89" s="106"/>
      <c r="BB89" s="106"/>
    </row>
    <row r="90" spans="1:54" s="104" customFormat="1" ht="254.55" customHeight="1">
      <c r="A90" s="469" t="s">
        <v>625</v>
      </c>
      <c r="B90" s="451" t="s">
        <v>626</v>
      </c>
      <c r="C90" s="452" t="s">
        <v>627</v>
      </c>
      <c r="D90" s="451" t="s">
        <v>628</v>
      </c>
      <c r="E90" s="468" t="s">
        <v>40</v>
      </c>
      <c r="F90" s="437" t="s">
        <v>629</v>
      </c>
      <c r="G90" s="257" t="s">
        <v>630</v>
      </c>
      <c r="H90" s="452" t="s">
        <v>631</v>
      </c>
      <c r="I90" s="467">
        <v>4</v>
      </c>
      <c r="J90" s="467">
        <v>3</v>
      </c>
      <c r="K90" s="464" t="str">
        <f>IF(AND(I90=1,J90=1),"Bajo",IF(AND(I90=1,J90=2),"Bajo",IF(AND(I90=1,J90=3),"Moderado",IF(AND(I90=1,J90=4),"Alto",IF(AND(I90=1,J90=5),"Extremo",IF(AND(I90=2,J90=1),"Bajo",IF(AND(I90=2,J90=2),"Bajo",IF(AND(I90=2,J90=3),"Moderado",IF(AND(I90=2,J90=4),"Alto",IF(AND(I90=2,J90=5),"Extremo",IF(AND(I90=3,J90=1),"Bajo",IF(AND(I90=3,J90=2),"Moderado",IF(AND(I90=3,J90=3),"Alto",IF(AND(I90=3,J90=4),"Extremo",IF(AND(I90=3,J90=5),"Extremo",IF(AND(I90=4,J90=1),"Moderado",IF(AND(I90=4,J90=2),"Alto",IF(AND(I90=4,J90=3),"Alto",IF(AND(I90=4,J90=4),"Extremo",IF(AND(I90=4,J90=5),"Extremo",IF(AND(I90=5,J90=1),"Alto",IF(AND(I90=5,J90=2),"Alto",IF(AND(I90=5,J90=3),"Extremo",IF(AND(I90=5,J90=4),"Extremo",IF(AND(I90=5,J90=5),"Extremo")))))))))))))))))))))))))</f>
        <v>Alto</v>
      </c>
      <c r="L90" s="451" t="s">
        <v>61</v>
      </c>
      <c r="M90" s="263" t="s">
        <v>64</v>
      </c>
      <c r="N90" s="257" t="s">
        <v>632</v>
      </c>
      <c r="O90" s="123" t="s">
        <v>190</v>
      </c>
      <c r="P90" s="123" t="s">
        <v>633</v>
      </c>
      <c r="Q90" s="259">
        <v>85</v>
      </c>
      <c r="R90" s="267">
        <f t="shared" ref="R90:R91" si="17">AVERAGE(Q90:Q90)</f>
        <v>85</v>
      </c>
      <c r="S90" s="260" t="str">
        <f t="shared" ref="S90:S91" si="18">IF(R90&lt;=50,"0",IF(AND(R90&gt;=50.01,R90&lt;=75),"1",IF(R90&gt;=75.01,"2")))</f>
        <v>2</v>
      </c>
      <c r="T90" s="471">
        <f>I90-S90</f>
        <v>2</v>
      </c>
      <c r="U90" s="532">
        <f>J90-S92</f>
        <v>3</v>
      </c>
      <c r="V90" s="464" t="str">
        <f>IF(AND(T90=1,U90=1),"Bajo",IF(AND(T90=1,U90=2),"Bajo",IF(AND(T90=1,U90=3),"Moderado",IF(AND(T90=1,U90=4),"Alto",IF(AND(T90=1,U90=5),"Extremo",IF(AND(T90=2,U90=1),"Bajo",IF(AND(T90=2,U90=2),"Bajo",IF(AND(T90=2,U90=3),"Moderado",IF(AND(T90=2,U90=4),"Alto",IF(AND(T90=2,U90=5),"Extremo",IF(AND(T90=3,U90=1),"Bajo",IF(AND(T90=3,U90=2),"Moderado",IF(AND(T90=3,U90=3),"Alto",IF(AND(T90=3,U90=4),"Extremo",IF(AND(T90=3,U90=5),"Extremo",IF(AND(T90=4,U90=1),"Moderado",IF(AND(T90=4,U90=2),"Alto",IF(AND(T90=4,U90=3),"Alto",IF(AND(T90=4,U90=4),"Extremo",IF(AND(T90=4,U90=5),"Extremo",IF(AND(T90=5,U90=1),"Alto",IF(AND(T90=5,U90=2),"Alto",IF(AND(T90=5,U90=3),"Extremo",IF(AND(T90=5,U90=4),"Extremo",IF(AND(T90=5,U90=5),"Extremo")))))))))))))))))))))))))</f>
        <v>Moderado</v>
      </c>
      <c r="W90" s="536" t="s">
        <v>157</v>
      </c>
      <c r="X90" s="365" t="s">
        <v>1016</v>
      </c>
      <c r="Y90" s="248" t="s">
        <v>1017</v>
      </c>
      <c r="Z90" s="379" t="s">
        <v>982</v>
      </c>
      <c r="AA90" s="320" t="s">
        <v>205</v>
      </c>
      <c r="AB90" s="321" t="s">
        <v>205</v>
      </c>
      <c r="AC90" s="322" t="s">
        <v>205</v>
      </c>
      <c r="AD90" s="279" t="s">
        <v>205</v>
      </c>
      <c r="AE90" s="323" t="s">
        <v>205</v>
      </c>
      <c r="AF90" s="324" t="s">
        <v>205</v>
      </c>
      <c r="AG90" s="279" t="s">
        <v>205</v>
      </c>
      <c r="AH90" s="325" t="str">
        <f t="shared" si="11"/>
        <v>Gestión de comunicaciones</v>
      </c>
      <c r="AI90" s="326" t="str">
        <f t="shared" si="12"/>
        <v>30G</v>
      </c>
      <c r="AK90" s="327" t="s">
        <v>205</v>
      </c>
      <c r="AL90" s="328" t="s">
        <v>205</v>
      </c>
      <c r="AM90" s="384" t="s">
        <v>205</v>
      </c>
      <c r="AN90" s="102"/>
      <c r="AO90" s="102"/>
      <c r="AP90" s="105"/>
      <c r="AQ90" s="105"/>
      <c r="AR90" s="106"/>
      <c r="AS90" s="76"/>
      <c r="AT90" s="76"/>
      <c r="AU90" s="107"/>
      <c r="AV90" s="106"/>
      <c r="AW90" s="105"/>
      <c r="AX90" s="105"/>
      <c r="AY90" s="105"/>
      <c r="AZ90" s="105"/>
      <c r="BA90" s="106"/>
      <c r="BB90" s="106"/>
    </row>
    <row r="91" spans="1:54" s="104" customFormat="1" ht="214.95" customHeight="1">
      <c r="A91" s="469"/>
      <c r="B91" s="451"/>
      <c r="C91" s="452"/>
      <c r="D91" s="451"/>
      <c r="E91" s="468"/>
      <c r="F91" s="437"/>
      <c r="G91" s="257" t="s">
        <v>634</v>
      </c>
      <c r="H91" s="452"/>
      <c r="I91" s="467"/>
      <c r="J91" s="467"/>
      <c r="K91" s="464"/>
      <c r="L91" s="451"/>
      <c r="M91" s="263" t="s">
        <v>64</v>
      </c>
      <c r="N91" s="257" t="s">
        <v>635</v>
      </c>
      <c r="O91" s="123" t="s">
        <v>155</v>
      </c>
      <c r="P91" s="123" t="s">
        <v>636</v>
      </c>
      <c r="Q91" s="259">
        <v>85</v>
      </c>
      <c r="R91" s="267">
        <f t="shared" si="17"/>
        <v>85</v>
      </c>
      <c r="S91" s="260" t="str">
        <f t="shared" si="18"/>
        <v>2</v>
      </c>
      <c r="T91" s="471"/>
      <c r="U91" s="532"/>
      <c r="V91" s="464"/>
      <c r="W91" s="536"/>
      <c r="X91" s="365" t="s">
        <v>637</v>
      </c>
      <c r="Y91" s="248" t="s">
        <v>638</v>
      </c>
      <c r="Z91" s="379" t="s">
        <v>983</v>
      </c>
      <c r="AA91" s="320" t="s">
        <v>205</v>
      </c>
      <c r="AB91" s="321" t="s">
        <v>205</v>
      </c>
      <c r="AC91" s="322" t="s">
        <v>205</v>
      </c>
      <c r="AD91" s="279" t="s">
        <v>205</v>
      </c>
      <c r="AE91" s="323" t="s">
        <v>205</v>
      </c>
      <c r="AF91" s="324" t="s">
        <v>205</v>
      </c>
      <c r="AG91" s="279" t="s">
        <v>205</v>
      </c>
      <c r="AH91" s="325" t="str">
        <f t="shared" si="11"/>
        <v>Gestión de comunicaciones</v>
      </c>
      <c r="AI91" s="326" t="str">
        <f t="shared" si="12"/>
        <v>30G</v>
      </c>
      <c r="AK91" s="327" t="s">
        <v>205</v>
      </c>
      <c r="AL91" s="328" t="s">
        <v>205</v>
      </c>
      <c r="AM91" s="384" t="s">
        <v>205</v>
      </c>
      <c r="AN91" s="102"/>
      <c r="AO91" s="102"/>
      <c r="AP91" s="105"/>
      <c r="AQ91" s="105"/>
      <c r="AR91" s="106"/>
      <c r="AS91" s="76"/>
      <c r="AT91" s="76"/>
      <c r="AU91" s="107"/>
      <c r="AV91" s="106"/>
      <c r="AW91" s="105"/>
      <c r="AX91" s="105"/>
      <c r="AY91" s="105"/>
      <c r="AZ91" s="105"/>
      <c r="BA91" s="106"/>
      <c r="BB91" s="106"/>
    </row>
    <row r="92" spans="1:54" s="104" customFormat="1" ht="93.75" hidden="1" customHeight="1">
      <c r="A92" s="489"/>
      <c r="B92" s="451"/>
      <c r="C92" s="452"/>
      <c r="D92" s="451"/>
      <c r="E92" s="469"/>
      <c r="F92" s="437"/>
      <c r="G92" s="210"/>
      <c r="H92" s="452"/>
      <c r="I92" s="467"/>
      <c r="J92" s="467"/>
      <c r="K92" s="538"/>
      <c r="L92" s="465"/>
      <c r="M92" s="122" t="s">
        <v>165</v>
      </c>
      <c r="N92" s="257"/>
      <c r="O92" s="123"/>
      <c r="P92" s="123"/>
      <c r="Q92" s="259">
        <v>0</v>
      </c>
      <c r="R92" s="267">
        <f>AVERAGE(Q92:Q92)</f>
        <v>0</v>
      </c>
      <c r="S92" s="124" t="str">
        <f>IF(R92&lt;=50,"0",IF(AND(R92&gt;=50.01,R92&lt;=75),"1",IF(R92&gt;=75.01,"2")))</f>
        <v>0</v>
      </c>
      <c r="T92" s="471"/>
      <c r="U92" s="532"/>
      <c r="V92" s="538"/>
      <c r="W92" s="465"/>
      <c r="X92" s="248" t="s">
        <v>205</v>
      </c>
      <c r="Y92" s="304" t="s">
        <v>205</v>
      </c>
      <c r="Z92" s="376" t="s">
        <v>205</v>
      </c>
      <c r="AA92" s="320" t="s">
        <v>205</v>
      </c>
      <c r="AB92" s="321" t="s">
        <v>205</v>
      </c>
      <c r="AC92" s="322" t="s">
        <v>205</v>
      </c>
      <c r="AD92" s="279" t="s">
        <v>205</v>
      </c>
      <c r="AE92" s="323" t="s">
        <v>205</v>
      </c>
      <c r="AF92" s="324" t="s">
        <v>205</v>
      </c>
      <c r="AG92" s="279" t="s">
        <v>205</v>
      </c>
      <c r="AH92" s="325" t="str">
        <f t="shared" si="11"/>
        <v>Gestión de comunicaciones</v>
      </c>
      <c r="AI92" s="326" t="str">
        <f t="shared" si="12"/>
        <v>30G</v>
      </c>
      <c r="AK92" s="327" t="s">
        <v>205</v>
      </c>
      <c r="AL92" s="328" t="s">
        <v>205</v>
      </c>
      <c r="AM92" s="384" t="s">
        <v>205</v>
      </c>
      <c r="AN92" s="105"/>
      <c r="AO92" s="102"/>
      <c r="AP92" s="105"/>
      <c r="AQ92" s="105"/>
      <c r="AR92" s="106"/>
      <c r="AS92" s="76"/>
      <c r="AT92" s="75"/>
      <c r="AU92" s="107"/>
      <c r="AV92" s="106"/>
      <c r="AW92" s="105"/>
      <c r="AX92" s="105"/>
      <c r="AY92" s="105"/>
      <c r="AZ92" s="105"/>
      <c r="BA92" s="106"/>
      <c r="BB92" s="106"/>
    </row>
    <row r="93" spans="1:54" s="104" customFormat="1" ht="390" customHeight="1">
      <c r="A93" s="469" t="s">
        <v>639</v>
      </c>
      <c r="B93" s="451" t="s">
        <v>640</v>
      </c>
      <c r="C93" s="435" t="s">
        <v>641</v>
      </c>
      <c r="D93" s="468" t="s">
        <v>642</v>
      </c>
      <c r="E93" s="468" t="s">
        <v>40</v>
      </c>
      <c r="F93" s="437" t="s">
        <v>643</v>
      </c>
      <c r="G93" s="544" t="s">
        <v>644</v>
      </c>
      <c r="H93" s="452" t="s">
        <v>645</v>
      </c>
      <c r="I93" s="467">
        <v>3</v>
      </c>
      <c r="J93" s="467">
        <v>3</v>
      </c>
      <c r="K93" s="464" t="str">
        <f>IF(AND(I93=1,J93=1),"Bajo",IF(AND(I93=1,J93=2),"Bajo",IF(AND(I93=1,J93=3),"Moderado",IF(AND(I93=1,J93=4),"Alto",IF(AND(I93=1,J93=5),"Extremo",IF(AND(I93=2,J93=1),"Bajo",IF(AND(I93=2,J93=2),"Bajo",IF(AND(I93=2,J93=3),"Moderado",IF(AND(I93=2,J93=4),"Alto",IF(AND(I93=2,J93=5),"Extremo",IF(AND(I93=3,J93=1),"Bajo",IF(AND(I93=3,J93=2),"Moderado",IF(AND(I93=3,J93=3),"Alto",IF(AND(I93=3,J93=4),"Extremo",IF(AND(I93=3,J93=5),"Extremo",IF(AND(I93=4,J93=1),"Moderado",IF(AND(I93=4,J93=2),"Alto",IF(AND(I93=4,J93=3),"Alto",IF(AND(I93=4,J93=4),"Extremo",IF(AND(I93=4,J93=5),"Extremo",IF(AND(I93=5,J93=1),"Alto",IF(AND(I93=5,J93=2),"Alto",IF(AND(I93=5,J93=3),"Extremo",IF(AND(I93=5,J93=4),"Extremo",IF(AND(I93=5,J93=5),"Extremo")))))))))))))))))))))))))</f>
        <v>Alto</v>
      </c>
      <c r="L93" s="451" t="s">
        <v>61</v>
      </c>
      <c r="M93" s="263" t="s">
        <v>64</v>
      </c>
      <c r="N93" s="250" t="s">
        <v>646</v>
      </c>
      <c r="O93" s="250" t="s">
        <v>155</v>
      </c>
      <c r="P93" s="257" t="s">
        <v>647</v>
      </c>
      <c r="Q93" s="259">
        <v>85</v>
      </c>
      <c r="R93" s="537">
        <f>AVERAGE(Q93:Q94)</f>
        <v>85</v>
      </c>
      <c r="S93" s="470" t="str">
        <f>IF(R93&lt;=50,"0",IF(AND(R93&gt;=50.01,R93&lt;=75),"1",IF(R93&gt;=75.01,"2")))</f>
        <v>2</v>
      </c>
      <c r="T93" s="471">
        <f>I93-S93</f>
        <v>1</v>
      </c>
      <c r="U93" s="532">
        <f>J93-S95</f>
        <v>3</v>
      </c>
      <c r="V93" s="464" t="str">
        <f>IF(AND(T93=1,U93=1),"Bajo",IF(AND(T93=1,U93=2),"Bajo",IF(AND(T93=1,U93=3),"Moderado",IF(AND(T93=1,U93=4),"Alto",IF(AND(T93=1,U93=5),"Extremo",IF(AND(T93=2,U93=1),"Bajo",IF(AND(T93=2,U93=2),"Bajo",IF(AND(T93=2,U93=3),"Moderado",IF(AND(T93=2,U93=4),"Alto",IF(AND(T93=2,U93=5),"Extremo",IF(AND(T93=3,U93=1),"Bajo",IF(AND(T93=3,U93=2),"Moderado",IF(AND(T93=3,U93=3),"Alto",IF(AND(T93=3,U93=4),"Extremo",IF(AND(T93=3,U93=5),"Extremo",IF(AND(T93=4,U93=1),"Moderado",IF(AND(T93=4,U93=2),"Alto",IF(AND(T93=4,U93=3),"Alto",IF(AND(T93=4,U93=4),"Extremo",IF(AND(T93=4,U93=5),"Extremo",IF(AND(T93=5,U93=1),"Alto",IF(AND(T93=5,U93=2),"Alto",IF(AND(T93=5,U93=3),"Extremo",IF(AND(T93=5,U93=4),"Extremo",IF(AND(T93=5,U93=5),"Extremo")))))))))))))))))))))))))</f>
        <v>Moderado</v>
      </c>
      <c r="W93" s="536" t="s">
        <v>157</v>
      </c>
      <c r="X93" s="366" t="s">
        <v>648</v>
      </c>
      <c r="Y93" s="239" t="s">
        <v>649</v>
      </c>
      <c r="Z93" s="379" t="s">
        <v>984</v>
      </c>
      <c r="AA93" s="320" t="s">
        <v>205</v>
      </c>
      <c r="AB93" s="321" t="s">
        <v>205</v>
      </c>
      <c r="AC93" s="322" t="s">
        <v>205</v>
      </c>
      <c r="AD93" s="279" t="s">
        <v>205</v>
      </c>
      <c r="AE93" s="323" t="s">
        <v>205</v>
      </c>
      <c r="AF93" s="324" t="s">
        <v>205</v>
      </c>
      <c r="AG93" s="279" t="s">
        <v>205</v>
      </c>
      <c r="AH93" s="325" t="str">
        <f t="shared" si="11"/>
        <v>Gestión de cooperación internacional</v>
      </c>
      <c r="AI93" s="326" t="str">
        <f t="shared" si="12"/>
        <v>31G</v>
      </c>
      <c r="AK93" s="327" t="s">
        <v>205</v>
      </c>
      <c r="AL93" s="328" t="s">
        <v>205</v>
      </c>
      <c r="AM93" s="384" t="s">
        <v>205</v>
      </c>
      <c r="AN93" s="102"/>
      <c r="AO93" s="111"/>
      <c r="AP93" s="105"/>
      <c r="AQ93" s="105"/>
      <c r="AR93" s="106"/>
      <c r="AS93" s="76"/>
      <c r="AT93" s="76"/>
      <c r="AU93" s="107"/>
      <c r="AV93" s="106"/>
      <c r="AW93" s="105"/>
      <c r="AX93" s="108"/>
      <c r="AY93" s="105"/>
      <c r="AZ93" s="105"/>
      <c r="BA93" s="106"/>
      <c r="BB93" s="106"/>
    </row>
    <row r="94" spans="1:54" s="104" customFormat="1" ht="295.5" customHeight="1">
      <c r="A94" s="489"/>
      <c r="B94" s="451"/>
      <c r="C94" s="435"/>
      <c r="D94" s="468"/>
      <c r="E94" s="469"/>
      <c r="F94" s="437"/>
      <c r="G94" s="545"/>
      <c r="H94" s="452"/>
      <c r="I94" s="467"/>
      <c r="J94" s="467"/>
      <c r="K94" s="538"/>
      <c r="L94" s="465"/>
      <c r="M94" s="263" t="s">
        <v>64</v>
      </c>
      <c r="N94" s="250" t="s">
        <v>650</v>
      </c>
      <c r="O94" s="250" t="s">
        <v>321</v>
      </c>
      <c r="P94" s="257" t="s">
        <v>651</v>
      </c>
      <c r="Q94" s="259">
        <v>85</v>
      </c>
      <c r="R94" s="537"/>
      <c r="S94" s="470"/>
      <c r="T94" s="471"/>
      <c r="U94" s="532"/>
      <c r="V94" s="538"/>
      <c r="W94" s="465"/>
      <c r="X94" s="366" t="s">
        <v>652</v>
      </c>
      <c r="Y94" s="239" t="s">
        <v>653</v>
      </c>
      <c r="Z94" s="379" t="s">
        <v>985</v>
      </c>
      <c r="AA94" s="320" t="s">
        <v>205</v>
      </c>
      <c r="AB94" s="321" t="s">
        <v>205</v>
      </c>
      <c r="AC94" s="322" t="s">
        <v>205</v>
      </c>
      <c r="AD94" s="279" t="s">
        <v>205</v>
      </c>
      <c r="AE94" s="323" t="s">
        <v>205</v>
      </c>
      <c r="AF94" s="324" t="s">
        <v>205</v>
      </c>
      <c r="AG94" s="279" t="s">
        <v>205</v>
      </c>
      <c r="AH94" s="325" t="str">
        <f t="shared" si="11"/>
        <v>Gestión de cooperación internacional</v>
      </c>
      <c r="AI94" s="326" t="str">
        <f t="shared" si="12"/>
        <v>31G</v>
      </c>
      <c r="AK94" s="327" t="s">
        <v>205</v>
      </c>
      <c r="AL94" s="328" t="s">
        <v>205</v>
      </c>
      <c r="AM94" s="384" t="s">
        <v>205</v>
      </c>
      <c r="AN94" s="102"/>
      <c r="AO94" s="111"/>
      <c r="AP94" s="105"/>
      <c r="AQ94" s="105"/>
      <c r="AR94" s="106"/>
      <c r="AS94" s="76"/>
      <c r="AT94" s="76"/>
      <c r="AU94" s="107"/>
      <c r="AV94" s="106"/>
      <c r="AW94" s="105"/>
      <c r="AX94" s="108"/>
      <c r="AY94" s="105"/>
      <c r="AZ94" s="105"/>
      <c r="BA94" s="106"/>
      <c r="BB94" s="106"/>
    </row>
    <row r="95" spans="1:54" s="104" customFormat="1" ht="93.75" hidden="1" customHeight="1">
      <c r="A95" s="489"/>
      <c r="B95" s="451"/>
      <c r="C95" s="435"/>
      <c r="D95" s="468"/>
      <c r="E95" s="469"/>
      <c r="F95" s="437"/>
      <c r="G95" s="257"/>
      <c r="H95" s="452"/>
      <c r="I95" s="467"/>
      <c r="J95" s="467"/>
      <c r="K95" s="538"/>
      <c r="L95" s="465"/>
      <c r="M95" s="122" t="s">
        <v>165</v>
      </c>
      <c r="N95" s="257"/>
      <c r="O95" s="257"/>
      <c r="P95" s="257"/>
      <c r="Q95" s="259">
        <v>0</v>
      </c>
      <c r="R95" s="267">
        <f>AVERAGE(Q95:Q95)</f>
        <v>0</v>
      </c>
      <c r="S95" s="124" t="str">
        <f>IF(R95&lt;=50,"0",IF(AND(R95&gt;=50.01,R95&lt;=75),"1",IF(R95&gt;=75.01,"2")))</f>
        <v>0</v>
      </c>
      <c r="T95" s="471"/>
      <c r="U95" s="532"/>
      <c r="V95" s="538"/>
      <c r="W95" s="465"/>
      <c r="X95" s="239" t="s">
        <v>205</v>
      </c>
      <c r="Y95" s="306" t="s">
        <v>205</v>
      </c>
      <c r="Z95" s="376" t="s">
        <v>205</v>
      </c>
      <c r="AA95" s="320" t="s">
        <v>205</v>
      </c>
      <c r="AB95" s="321" t="s">
        <v>205</v>
      </c>
      <c r="AC95" s="322" t="s">
        <v>205</v>
      </c>
      <c r="AD95" s="279" t="s">
        <v>205</v>
      </c>
      <c r="AE95" s="323" t="s">
        <v>205</v>
      </c>
      <c r="AF95" s="324" t="s">
        <v>205</v>
      </c>
      <c r="AG95" s="279" t="s">
        <v>205</v>
      </c>
      <c r="AH95" s="325" t="str">
        <f t="shared" si="11"/>
        <v>Gestión de cooperación internacional</v>
      </c>
      <c r="AI95" s="326" t="str">
        <f t="shared" si="12"/>
        <v>31G</v>
      </c>
      <c r="AK95" s="327" t="s">
        <v>205</v>
      </c>
      <c r="AL95" s="328" t="s">
        <v>205</v>
      </c>
      <c r="AM95" s="384" t="s">
        <v>205</v>
      </c>
      <c r="AN95" s="111"/>
      <c r="AO95" s="111"/>
      <c r="AP95" s="108"/>
      <c r="AQ95" s="108"/>
      <c r="AR95" s="106"/>
      <c r="AS95" s="75"/>
      <c r="AT95" s="75"/>
      <c r="AU95" s="107"/>
      <c r="AV95" s="106"/>
      <c r="AW95" s="108"/>
      <c r="AX95" s="108"/>
      <c r="AY95" s="108"/>
      <c r="AZ95" s="108"/>
      <c r="BA95" s="106"/>
      <c r="BB95" s="106"/>
    </row>
    <row r="96" spans="1:54" s="104" customFormat="1" ht="160.94999999999999" customHeight="1">
      <c r="A96" s="472" t="s">
        <v>654</v>
      </c>
      <c r="B96" s="486" t="s">
        <v>655</v>
      </c>
      <c r="C96" s="486" t="s">
        <v>656</v>
      </c>
      <c r="D96" s="486" t="s">
        <v>657</v>
      </c>
      <c r="E96" s="468" t="s">
        <v>40</v>
      </c>
      <c r="F96" s="475" t="s">
        <v>658</v>
      </c>
      <c r="G96" s="213" t="s">
        <v>659</v>
      </c>
      <c r="H96" s="517" t="s">
        <v>660</v>
      </c>
      <c r="I96" s="481">
        <v>3</v>
      </c>
      <c r="J96" s="481">
        <v>3</v>
      </c>
      <c r="K96" s="493" t="str">
        <f>IF(AND(I96=1,J96=1),"Bajo",IF(AND(I96=1,J96=2),"Bajo",IF(AND(I96=1,J96=3),"Moderado",IF(AND(I96=1,J96=4),"Alto",IF(AND(I96=1,J96=5),"Extremo",IF(AND(I96=2,J96=1),"Bajo",IF(AND(I96=2,J96=2),"Bajo",IF(AND(I96=2,J96=3),"Moderado",IF(AND(I96=2,J96=4),"Alto",IF(AND(I96=2,J96=5),"Extremo",IF(AND(I96=3,J96=1),"Bajo",IF(AND(I96=3,J96=2),"Moderado",IF(AND(I96=3,J96=3),"Alto",IF(AND(I96=3,J96=4),"Extremo",IF(AND(I96=3,J96=5),"Extremo",IF(AND(I96=4,J96=1),"Moderado",IF(AND(I96=4,J96=2),"Alto",IF(AND(I96=4,J96=3),"Alto",IF(AND(I96=4,J96=4),"Extremo",IF(AND(I96=4,J96=5),"Extremo",IF(AND(I96=5,J96=1),"Alto",IF(AND(I96=5,J96=2),"Alto",IF(AND(I96=5,J96=3),"Extremo",IF(AND(I96=5,J96=4),"Extremo",IF(AND(I96=5,J96=5),"Extremo")))))))))))))))))))))))))</f>
        <v>Alto</v>
      </c>
      <c r="L96" s="486" t="s">
        <v>61</v>
      </c>
      <c r="M96" s="214" t="s">
        <v>64</v>
      </c>
      <c r="N96" s="250" t="s">
        <v>661</v>
      </c>
      <c r="O96" s="262" t="s">
        <v>662</v>
      </c>
      <c r="P96" s="262" t="s">
        <v>663</v>
      </c>
      <c r="Q96" s="252">
        <v>70</v>
      </c>
      <c r="R96" s="499">
        <f>AVERAGE(Q96:Q99)</f>
        <v>52.5</v>
      </c>
      <c r="S96" s="524" t="str">
        <f>IF(R96&lt;=50,"0",IF(AND(R96&gt;=50.01,R96&lt;=75),"1",IF(R96&gt;=75.01,"2")))</f>
        <v>1</v>
      </c>
      <c r="T96" s="524">
        <f>I96-S96</f>
        <v>2</v>
      </c>
      <c r="U96" s="527">
        <f>J96-S100</f>
        <v>3</v>
      </c>
      <c r="V96" s="493" t="str">
        <f>IF(AND(T96=1,U96=1),"Bajo",IF(AND(T96=1,U96=2),"Bajo",IF(AND(T96=1,U96=3),"Moderado",IF(AND(T96=1,U96=4),"Alto",IF(AND(T96=1,U96=5),"Extremo",IF(AND(T96=2,U96=1),"Bajo",IF(AND(T96=2,U96=2),"Bajo",IF(AND(T96=2,U96=3),"Moderado",IF(AND(T96=2,U96=4),"Alto",IF(AND(T96=2,U96=5),"Extremo",IF(AND(T96=3,U96=1),"Bajo",IF(AND(T96=3,U96=2),"Moderado",IF(AND(T96=3,U96=3),"Alto",IF(AND(T96=3,U96=4),"Extremo",IF(AND(T96=3,U96=5),"Extremo",IF(AND(T96=4,U96=1),"Moderado",IF(AND(T96=4,U96=2),"Alto",IF(AND(T96=4,U96=3),"Alto",IF(AND(T96=4,U96=4),"Extremo",IF(AND(T96=4,U96=5),"Extremo",IF(AND(T96=5,U96=1),"Alto",IF(AND(T96=5,U96=2),"Alto",IF(AND(T96=5,U96=3),"Extremo",IF(AND(T96=5,U96=4),"Extremo",IF(AND(T96=5,U96=5),"Extremo")))))))))))))))))))))))))</f>
        <v>Moderado</v>
      </c>
      <c r="W96" s="533" t="s">
        <v>485</v>
      </c>
      <c r="X96" s="248" t="s">
        <v>664</v>
      </c>
      <c r="Y96" s="312" t="s">
        <v>665</v>
      </c>
      <c r="Z96" s="297" t="s">
        <v>1018</v>
      </c>
      <c r="AA96" s="320" t="s">
        <v>205</v>
      </c>
      <c r="AB96" s="321" t="s">
        <v>205</v>
      </c>
      <c r="AC96" s="322" t="s">
        <v>205</v>
      </c>
      <c r="AD96" s="279" t="s">
        <v>205</v>
      </c>
      <c r="AE96" s="323" t="s">
        <v>205</v>
      </c>
      <c r="AF96" s="324" t="s">
        <v>205</v>
      </c>
      <c r="AG96" s="279" t="s">
        <v>205</v>
      </c>
      <c r="AH96" s="325" t="str">
        <f t="shared" si="11"/>
        <v>Soporte para la administración de justicia</v>
      </c>
      <c r="AI96" s="326" t="str">
        <f t="shared" si="12"/>
        <v>32G</v>
      </c>
      <c r="AK96" s="327" t="s">
        <v>205</v>
      </c>
      <c r="AL96" s="328" t="s">
        <v>205</v>
      </c>
      <c r="AM96" s="384" t="s">
        <v>205</v>
      </c>
      <c r="AN96" s="136"/>
      <c r="AO96" s="111"/>
      <c r="AP96" s="105"/>
      <c r="AQ96" s="105"/>
      <c r="AR96" s="106"/>
      <c r="AS96" s="76"/>
      <c r="AT96" s="76"/>
      <c r="AU96" s="107"/>
      <c r="AV96" s="106"/>
      <c r="AW96" s="137"/>
      <c r="AX96" s="108"/>
      <c r="AY96" s="105"/>
      <c r="AZ96" s="105"/>
      <c r="BA96" s="106"/>
      <c r="BB96" s="106"/>
    </row>
    <row r="97" spans="1:54" s="104" customFormat="1" ht="195.45" customHeight="1">
      <c r="A97" s="484"/>
      <c r="B97" s="487"/>
      <c r="C97" s="487"/>
      <c r="D97" s="487"/>
      <c r="E97" s="468"/>
      <c r="F97" s="476"/>
      <c r="G97" s="220" t="s">
        <v>666</v>
      </c>
      <c r="H97" s="518"/>
      <c r="I97" s="482"/>
      <c r="J97" s="482"/>
      <c r="K97" s="530"/>
      <c r="L97" s="487"/>
      <c r="M97" s="214" t="s">
        <v>64</v>
      </c>
      <c r="N97" s="250" t="s">
        <v>667</v>
      </c>
      <c r="O97" s="142" t="s">
        <v>584</v>
      </c>
      <c r="P97" s="262" t="s">
        <v>668</v>
      </c>
      <c r="Q97" s="252">
        <v>70</v>
      </c>
      <c r="R97" s="500"/>
      <c r="S97" s="525"/>
      <c r="T97" s="525"/>
      <c r="U97" s="528"/>
      <c r="V97" s="530"/>
      <c r="W97" s="534"/>
      <c r="X97" s="248" t="s">
        <v>669</v>
      </c>
      <c r="Y97" s="312" t="s">
        <v>670</v>
      </c>
      <c r="Z97" s="297" t="s">
        <v>1018</v>
      </c>
      <c r="AA97" s="320" t="s">
        <v>205</v>
      </c>
      <c r="AB97" s="321" t="s">
        <v>205</v>
      </c>
      <c r="AC97" s="322" t="s">
        <v>205</v>
      </c>
      <c r="AD97" s="279" t="s">
        <v>205</v>
      </c>
      <c r="AE97" s="323" t="s">
        <v>205</v>
      </c>
      <c r="AF97" s="324" t="s">
        <v>205</v>
      </c>
      <c r="AG97" s="279" t="s">
        <v>205</v>
      </c>
      <c r="AH97" s="325" t="str">
        <f t="shared" si="11"/>
        <v>Soporte para la administración de justicia</v>
      </c>
      <c r="AI97" s="326" t="str">
        <f t="shared" si="12"/>
        <v>32G</v>
      </c>
      <c r="AK97" s="327" t="s">
        <v>205</v>
      </c>
      <c r="AL97" s="328" t="s">
        <v>205</v>
      </c>
      <c r="AM97" s="384" t="s">
        <v>205</v>
      </c>
      <c r="AN97" s="108"/>
      <c r="AO97" s="111"/>
      <c r="AP97" s="105"/>
      <c r="AQ97" s="105"/>
      <c r="AR97" s="106"/>
      <c r="AS97" s="76"/>
      <c r="AT97" s="76"/>
      <c r="AU97" s="107"/>
      <c r="AV97" s="106"/>
      <c r="AW97" s="108"/>
      <c r="AX97" s="108"/>
      <c r="AY97" s="105"/>
      <c r="AZ97" s="105"/>
      <c r="BA97" s="106"/>
      <c r="BB97" s="106"/>
    </row>
    <row r="98" spans="1:54" s="104" customFormat="1" ht="129" customHeight="1">
      <c r="A98" s="484"/>
      <c r="B98" s="487"/>
      <c r="C98" s="487"/>
      <c r="D98" s="487"/>
      <c r="E98" s="468"/>
      <c r="F98" s="476"/>
      <c r="G98" s="250" t="s">
        <v>671</v>
      </c>
      <c r="H98" s="518"/>
      <c r="I98" s="482"/>
      <c r="J98" s="482"/>
      <c r="K98" s="530"/>
      <c r="L98" s="487"/>
      <c r="M98" s="214" t="s">
        <v>64</v>
      </c>
      <c r="N98" s="250" t="s">
        <v>166</v>
      </c>
      <c r="O98" s="277" t="s">
        <v>205</v>
      </c>
      <c r="P98" s="335" t="s">
        <v>205</v>
      </c>
      <c r="Q98" s="252">
        <v>0</v>
      </c>
      <c r="R98" s="500"/>
      <c r="S98" s="525"/>
      <c r="T98" s="525"/>
      <c r="U98" s="528"/>
      <c r="V98" s="530"/>
      <c r="W98" s="534"/>
      <c r="X98" s="248" t="s">
        <v>205</v>
      </c>
      <c r="Y98" s="357" t="s">
        <v>205</v>
      </c>
      <c r="Z98" s="392" t="s">
        <v>205</v>
      </c>
      <c r="AA98" s="318" t="s">
        <v>672</v>
      </c>
      <c r="AB98" s="215">
        <v>44378</v>
      </c>
      <c r="AC98" s="215">
        <v>44561</v>
      </c>
      <c r="AD98" s="216" t="s">
        <v>673</v>
      </c>
      <c r="AE98" s="217" t="s">
        <v>190</v>
      </c>
      <c r="AF98" s="218" t="s">
        <v>674</v>
      </c>
      <c r="AG98" s="219" t="s">
        <v>675</v>
      </c>
      <c r="AH98" s="263" t="str">
        <f t="shared" si="11"/>
        <v>Soporte para la administración de justicia</v>
      </c>
      <c r="AI98" s="258" t="str">
        <f t="shared" si="12"/>
        <v>32G</v>
      </c>
      <c r="AK98" s="248" t="s">
        <v>676</v>
      </c>
      <c r="AL98" s="248" t="s">
        <v>677</v>
      </c>
      <c r="AM98" s="391" t="s">
        <v>1007</v>
      </c>
      <c r="AN98" s="108"/>
      <c r="AO98" s="111"/>
      <c r="AP98" s="105"/>
      <c r="AQ98" s="105"/>
      <c r="AR98" s="106"/>
      <c r="AS98" s="76"/>
      <c r="AT98" s="76"/>
      <c r="AU98" s="107"/>
      <c r="AV98" s="106"/>
      <c r="AW98" s="108"/>
      <c r="AX98" s="108"/>
      <c r="AY98" s="105"/>
      <c r="AZ98" s="105"/>
      <c r="BA98" s="106"/>
      <c r="BB98" s="106"/>
    </row>
    <row r="99" spans="1:54" s="104" customFormat="1" ht="175.05" customHeight="1">
      <c r="A99" s="484"/>
      <c r="B99" s="487"/>
      <c r="C99" s="487"/>
      <c r="D99" s="487"/>
      <c r="E99" s="468"/>
      <c r="F99" s="513"/>
      <c r="G99" s="262" t="s">
        <v>678</v>
      </c>
      <c r="H99" s="519"/>
      <c r="I99" s="482"/>
      <c r="J99" s="482"/>
      <c r="K99" s="530"/>
      <c r="L99" s="487"/>
      <c r="M99" s="214" t="s">
        <v>64</v>
      </c>
      <c r="N99" s="257" t="s">
        <v>679</v>
      </c>
      <c r="O99" s="142" t="s">
        <v>392</v>
      </c>
      <c r="P99" s="221" t="s">
        <v>680</v>
      </c>
      <c r="Q99" s="252">
        <v>70</v>
      </c>
      <c r="R99" s="500"/>
      <c r="S99" s="525"/>
      <c r="T99" s="525"/>
      <c r="U99" s="528"/>
      <c r="V99" s="530"/>
      <c r="W99" s="534"/>
      <c r="X99" s="248" t="s">
        <v>681</v>
      </c>
      <c r="Y99" s="312" t="s">
        <v>682</v>
      </c>
      <c r="Z99" s="297" t="s">
        <v>1019</v>
      </c>
      <c r="AA99" s="320" t="s">
        <v>205</v>
      </c>
      <c r="AB99" s="321" t="s">
        <v>205</v>
      </c>
      <c r="AC99" s="322" t="s">
        <v>205</v>
      </c>
      <c r="AD99" s="279" t="s">
        <v>205</v>
      </c>
      <c r="AE99" s="323" t="s">
        <v>205</v>
      </c>
      <c r="AF99" s="324" t="s">
        <v>205</v>
      </c>
      <c r="AG99" s="279" t="s">
        <v>205</v>
      </c>
      <c r="AH99" s="325" t="str">
        <f t="shared" si="11"/>
        <v>Soporte para la administración de justicia</v>
      </c>
      <c r="AI99" s="326" t="str">
        <f t="shared" si="12"/>
        <v>32G</v>
      </c>
      <c r="AK99" s="327" t="s">
        <v>205</v>
      </c>
      <c r="AL99" s="328" t="s">
        <v>205</v>
      </c>
      <c r="AM99" s="384" t="s">
        <v>205</v>
      </c>
      <c r="AN99" s="108"/>
      <c r="AO99" s="111"/>
      <c r="AP99" s="105"/>
      <c r="AQ99" s="105"/>
      <c r="AR99" s="106"/>
      <c r="AS99" s="76"/>
      <c r="AT99" s="76"/>
      <c r="AU99" s="107"/>
      <c r="AV99" s="106"/>
      <c r="AW99" s="108"/>
      <c r="AX99" s="108"/>
      <c r="AY99" s="105"/>
      <c r="AZ99" s="105"/>
      <c r="BA99" s="106"/>
      <c r="BB99" s="106"/>
    </row>
    <row r="100" spans="1:54" s="104" customFormat="1" ht="93.75" hidden="1" customHeight="1">
      <c r="A100" s="485"/>
      <c r="B100" s="488"/>
      <c r="C100" s="488"/>
      <c r="D100" s="488"/>
      <c r="E100" s="468"/>
      <c r="F100" s="477"/>
      <c r="G100" s="222"/>
      <c r="H100" s="520"/>
      <c r="I100" s="501"/>
      <c r="J100" s="501"/>
      <c r="K100" s="531"/>
      <c r="L100" s="488"/>
      <c r="M100" s="214" t="s">
        <v>165</v>
      </c>
      <c r="N100" s="257" t="s">
        <v>166</v>
      </c>
      <c r="O100" s="142"/>
      <c r="P100" s="142"/>
      <c r="Q100" s="252">
        <v>0</v>
      </c>
      <c r="R100" s="261">
        <f>AVERAGE(Q100)</f>
        <v>0</v>
      </c>
      <c r="S100" s="223" t="str">
        <f>IF(R100&lt;=50,"0",IF(AND(R100&gt;=50.01,R100&lt;=75),"1",IF(R100&gt;=75.01,"2")))</f>
        <v>0</v>
      </c>
      <c r="T100" s="526"/>
      <c r="U100" s="529"/>
      <c r="V100" s="531"/>
      <c r="W100" s="535"/>
      <c r="X100" s="248" t="s">
        <v>205</v>
      </c>
      <c r="Y100" s="304" t="s">
        <v>205</v>
      </c>
      <c r="Z100" s="377" t="s">
        <v>205</v>
      </c>
      <c r="AA100" s="320" t="s">
        <v>205</v>
      </c>
      <c r="AB100" s="321" t="s">
        <v>205</v>
      </c>
      <c r="AC100" s="322" t="s">
        <v>205</v>
      </c>
      <c r="AD100" s="279" t="s">
        <v>205</v>
      </c>
      <c r="AE100" s="323" t="s">
        <v>205</v>
      </c>
      <c r="AF100" s="324" t="s">
        <v>205</v>
      </c>
      <c r="AG100" s="279" t="s">
        <v>205</v>
      </c>
      <c r="AH100" s="325" t="str">
        <f t="shared" si="11"/>
        <v>Soporte para la administración de justicia</v>
      </c>
      <c r="AI100" s="326" t="str">
        <f t="shared" si="12"/>
        <v>32G</v>
      </c>
      <c r="AK100" s="327" t="s">
        <v>205</v>
      </c>
      <c r="AL100" s="328" t="s">
        <v>205</v>
      </c>
      <c r="AM100" s="384" t="s">
        <v>205</v>
      </c>
      <c r="AN100" s="111"/>
      <c r="AO100" s="111"/>
      <c r="AP100" s="105"/>
      <c r="AQ100" s="105"/>
      <c r="AR100" s="106"/>
      <c r="AS100" s="75"/>
      <c r="AT100" s="76"/>
      <c r="AU100" s="107"/>
      <c r="AV100" s="106"/>
      <c r="AW100" s="108"/>
      <c r="AX100" s="108"/>
      <c r="AY100" s="105"/>
      <c r="AZ100" s="105"/>
      <c r="BA100" s="106"/>
      <c r="BB100" s="106"/>
    </row>
    <row r="101" spans="1:54" s="104" customFormat="1" ht="173.55" customHeight="1">
      <c r="A101" s="472" t="s">
        <v>683</v>
      </c>
      <c r="B101" s="486" t="s">
        <v>655</v>
      </c>
      <c r="C101" s="486" t="s">
        <v>656</v>
      </c>
      <c r="D101" s="486" t="s">
        <v>657</v>
      </c>
      <c r="E101" s="468" t="s">
        <v>40</v>
      </c>
      <c r="F101" s="475" t="s">
        <v>684</v>
      </c>
      <c r="G101" s="222" t="s">
        <v>685</v>
      </c>
      <c r="H101" s="478" t="s">
        <v>686</v>
      </c>
      <c r="I101" s="481">
        <v>3</v>
      </c>
      <c r="J101" s="481">
        <v>4</v>
      </c>
      <c r="K101" s="493" t="str">
        <f>IF(AND(I101=1,J101=1),"Bajo",IF(AND(I101=1,J101=2),"Bajo",IF(AND(I101=1,J101=3),"Moderado",IF(AND(I101=1,J101=4),"Alto",IF(AND(I101=1,J101=5),"Extremo",IF(AND(I101=2,J101=1),"Bajo",IF(AND(I101=2,J101=2),"Bajo",IF(AND(I101=2,J101=3),"Moderado",IF(AND(I101=2,J101=4),"Alto",IF(AND(I101=2,J101=5),"Extremo",IF(AND(I101=3,J101=1),"Bajo",IF(AND(I101=3,J101=2),"Moderado",IF(AND(I101=3,J101=3),"Alto",IF(AND(I101=3,J101=4),"Extremo",IF(AND(I101=3,J101=5),"Extremo",IF(AND(I101=4,J101=1),"Moderado",IF(AND(I101=4,J101=2),"Alto",IF(AND(I101=4,J101=3),"Alto",IF(AND(I101=4,J101=4),"Extremo",IF(AND(I101=4,J101=5),"Extremo",IF(AND(I101=5,J101=1),"Alto",IF(AND(I101=5,J101=2),"Alto",IF(AND(I101=5,J101=3),"Extremo",IF(AND(I101=5,J101=4),"Extremo",IF(AND(I101=5,J101=5),"Extremo")))))))))))))))))))))))))</f>
        <v>Extremo</v>
      </c>
      <c r="L101" s="496" t="s">
        <v>61</v>
      </c>
      <c r="M101" s="214" t="s">
        <v>64</v>
      </c>
      <c r="N101" s="250" t="s">
        <v>687</v>
      </c>
      <c r="O101" s="142" t="s">
        <v>398</v>
      </c>
      <c r="P101" s="262" t="s">
        <v>688</v>
      </c>
      <c r="Q101" s="252">
        <v>85</v>
      </c>
      <c r="R101" s="499">
        <f>AVERAGE(Q101:Q103)</f>
        <v>85</v>
      </c>
      <c r="S101" s="486" t="str">
        <f>IF(R101&lt;=50,"0",IF(AND(R101&gt;=50.01,R101&lt;=75),"1",IF(R101&gt;=75.01,"2")))</f>
        <v>2</v>
      </c>
      <c r="T101" s="481">
        <f>I101-S101</f>
        <v>1</v>
      </c>
      <c r="U101" s="481">
        <f>J101-S104</f>
        <v>4</v>
      </c>
      <c r="V101" s="493" t="str">
        <f>IF(AND(T101=1,U101=1),"Bajo",IF(AND(T101=1,U101=2),"Bajo",IF(AND(T101=1,U101=3),"Moderado",IF(AND(T101=1,U101=4),"Alto",IF(AND(T101=1,U101=5),"Extremo",IF(AND(T101=2,U101=1),"Bajo",IF(AND(T101=2,U101=2),"Bajo",IF(AND(T101=2,U101=3),"Moderado",IF(AND(T101=2,U101=4),"Alto",IF(AND(T101=2,U101=5),"Extremo",IF(AND(T101=3,U101=1),"Bajo",IF(AND(T101=3,U101=2),"Moderado",IF(AND(T101=3,U101=3),"Alto",IF(AND(T101=3,U101=4),"Extremo",IF(AND(T101=3,U101=5),"Extremo",IF(AND(T101=4,U101=1),"Moderado",IF(AND(T101=4,U101=2),"Alto",IF(AND(T101=4,U101=3),"Alto",IF(AND(T101=4,U101=4),"Extremo",IF(AND(T101=4,U101=5),"Extremo",IF(AND(T101=5,U101=1),"Alto",IF(AND(T101=5,U101=2),"Alto",IF(AND(T101=5,U101=3),"Extremo",IF(AND(T101=5,U101=4),"Extremo",IF(AND(T101=5,U101=5),"Extremo")))))))))))))))))))))))))</f>
        <v>Alto</v>
      </c>
      <c r="W101" s="581" t="s">
        <v>157</v>
      </c>
      <c r="X101" s="248" t="s">
        <v>689</v>
      </c>
      <c r="Y101" s="313" t="s">
        <v>690</v>
      </c>
      <c r="Z101" s="297" t="s">
        <v>1020</v>
      </c>
      <c r="AA101" s="320" t="s">
        <v>205</v>
      </c>
      <c r="AB101" s="321" t="s">
        <v>205</v>
      </c>
      <c r="AC101" s="322" t="s">
        <v>205</v>
      </c>
      <c r="AD101" s="279" t="s">
        <v>205</v>
      </c>
      <c r="AE101" s="323" t="s">
        <v>205</v>
      </c>
      <c r="AF101" s="324" t="s">
        <v>205</v>
      </c>
      <c r="AG101" s="279" t="s">
        <v>205</v>
      </c>
      <c r="AH101" s="325" t="str">
        <f t="shared" si="11"/>
        <v>Soporte para la administración de justicia</v>
      </c>
      <c r="AI101" s="326" t="str">
        <f t="shared" si="12"/>
        <v>33G</v>
      </c>
      <c r="AK101" s="327" t="s">
        <v>205</v>
      </c>
      <c r="AL101" s="328" t="s">
        <v>205</v>
      </c>
      <c r="AM101" s="384" t="s">
        <v>205</v>
      </c>
      <c r="AN101" s="111"/>
      <c r="AO101" s="154"/>
      <c r="AP101" s="105"/>
      <c r="AQ101" s="105"/>
      <c r="AR101" s="106"/>
      <c r="AS101" s="76"/>
      <c r="AT101" s="76"/>
      <c r="AU101" s="107"/>
      <c r="AV101" s="106"/>
      <c r="AW101" s="108"/>
      <c r="AX101" s="155"/>
      <c r="AY101" s="105"/>
      <c r="AZ101" s="105"/>
      <c r="BA101" s="106"/>
      <c r="BB101" s="106"/>
    </row>
    <row r="102" spans="1:54" s="104" customFormat="1" ht="182.55" customHeight="1">
      <c r="A102" s="473"/>
      <c r="B102" s="473"/>
      <c r="C102" s="487"/>
      <c r="D102" s="473"/>
      <c r="E102" s="489"/>
      <c r="F102" s="490"/>
      <c r="G102" s="213" t="s">
        <v>691</v>
      </c>
      <c r="H102" s="479"/>
      <c r="I102" s="473"/>
      <c r="J102" s="473"/>
      <c r="K102" s="494"/>
      <c r="L102" s="497"/>
      <c r="M102" s="214" t="s">
        <v>64</v>
      </c>
      <c r="N102" s="250" t="s">
        <v>692</v>
      </c>
      <c r="O102" s="142" t="s">
        <v>172</v>
      </c>
      <c r="P102" s="262" t="s">
        <v>693</v>
      </c>
      <c r="Q102" s="252">
        <v>85</v>
      </c>
      <c r="R102" s="500"/>
      <c r="S102" s="487"/>
      <c r="T102" s="482"/>
      <c r="U102" s="482"/>
      <c r="V102" s="494"/>
      <c r="W102" s="582"/>
      <c r="X102" s="286" t="s">
        <v>694</v>
      </c>
      <c r="Y102" s="312" t="s">
        <v>695</v>
      </c>
      <c r="Z102" s="297" t="s">
        <v>1021</v>
      </c>
      <c r="AA102" s="320" t="s">
        <v>205</v>
      </c>
      <c r="AB102" s="321" t="s">
        <v>205</v>
      </c>
      <c r="AC102" s="322" t="s">
        <v>205</v>
      </c>
      <c r="AD102" s="279" t="s">
        <v>205</v>
      </c>
      <c r="AE102" s="323" t="s">
        <v>205</v>
      </c>
      <c r="AF102" s="324" t="s">
        <v>205</v>
      </c>
      <c r="AG102" s="279" t="s">
        <v>205</v>
      </c>
      <c r="AH102" s="325" t="str">
        <f t="shared" si="11"/>
        <v>Soporte para la administración de justicia</v>
      </c>
      <c r="AI102" s="326" t="str">
        <f t="shared" si="12"/>
        <v>33G</v>
      </c>
      <c r="AK102" s="327" t="s">
        <v>205</v>
      </c>
      <c r="AL102" s="328" t="s">
        <v>205</v>
      </c>
      <c r="AM102" s="384" t="s">
        <v>205</v>
      </c>
      <c r="AN102" s="108"/>
      <c r="AO102" s="111"/>
      <c r="AP102" s="105"/>
      <c r="AQ102" s="105"/>
      <c r="AR102" s="106"/>
      <c r="AS102" s="76"/>
      <c r="AT102" s="76"/>
      <c r="AU102" s="107"/>
      <c r="AV102" s="106"/>
      <c r="AW102" s="108"/>
      <c r="AX102" s="108"/>
      <c r="AY102" s="105"/>
      <c r="AZ102" s="105"/>
      <c r="BA102" s="106"/>
      <c r="BB102" s="106"/>
    </row>
    <row r="103" spans="1:54" s="104" customFormat="1" ht="197.55" customHeight="1">
      <c r="A103" s="473"/>
      <c r="B103" s="473"/>
      <c r="C103" s="487"/>
      <c r="D103" s="473"/>
      <c r="E103" s="489"/>
      <c r="F103" s="490"/>
      <c r="G103" s="213" t="s">
        <v>696</v>
      </c>
      <c r="H103" s="479"/>
      <c r="I103" s="473"/>
      <c r="J103" s="473"/>
      <c r="K103" s="494"/>
      <c r="L103" s="497"/>
      <c r="M103" s="214" t="s">
        <v>64</v>
      </c>
      <c r="N103" s="250" t="s">
        <v>697</v>
      </c>
      <c r="O103" s="142" t="s">
        <v>321</v>
      </c>
      <c r="P103" s="262" t="s">
        <v>698</v>
      </c>
      <c r="Q103" s="252">
        <v>85</v>
      </c>
      <c r="R103" s="500"/>
      <c r="S103" s="487"/>
      <c r="T103" s="482"/>
      <c r="U103" s="482"/>
      <c r="V103" s="494"/>
      <c r="W103" s="582"/>
      <c r="X103" s="248" t="s">
        <v>699</v>
      </c>
      <c r="Y103" s="312" t="s">
        <v>700</v>
      </c>
      <c r="Z103" s="297" t="s">
        <v>1008</v>
      </c>
      <c r="AA103" s="320" t="s">
        <v>205</v>
      </c>
      <c r="AB103" s="321" t="s">
        <v>205</v>
      </c>
      <c r="AC103" s="322" t="s">
        <v>205</v>
      </c>
      <c r="AD103" s="279" t="s">
        <v>205</v>
      </c>
      <c r="AE103" s="323" t="s">
        <v>205</v>
      </c>
      <c r="AF103" s="324" t="s">
        <v>205</v>
      </c>
      <c r="AG103" s="279" t="s">
        <v>205</v>
      </c>
      <c r="AH103" s="325" t="str">
        <f t="shared" si="11"/>
        <v>Soporte para la administración de justicia</v>
      </c>
      <c r="AI103" s="326" t="str">
        <f t="shared" si="12"/>
        <v>33G</v>
      </c>
      <c r="AK103" s="327" t="s">
        <v>205</v>
      </c>
      <c r="AL103" s="328" t="s">
        <v>205</v>
      </c>
      <c r="AM103" s="384" t="s">
        <v>205</v>
      </c>
      <c r="AN103" s="108"/>
      <c r="AO103" s="102"/>
      <c r="AP103" s="105"/>
      <c r="AQ103" s="105"/>
      <c r="AR103" s="106"/>
      <c r="AS103" s="76"/>
      <c r="AT103" s="76"/>
      <c r="AU103" s="107"/>
      <c r="AV103" s="106"/>
      <c r="AW103" s="108"/>
      <c r="AX103" s="105"/>
      <c r="AY103" s="105"/>
      <c r="AZ103" s="105"/>
      <c r="BA103" s="106"/>
      <c r="BB103" s="106"/>
    </row>
    <row r="104" spans="1:54" s="104" customFormat="1" ht="93.75" hidden="1" customHeight="1">
      <c r="A104" s="474"/>
      <c r="B104" s="474"/>
      <c r="C104" s="488"/>
      <c r="D104" s="474"/>
      <c r="E104" s="489"/>
      <c r="F104" s="491"/>
      <c r="G104" s="101"/>
      <c r="H104" s="492"/>
      <c r="I104" s="474"/>
      <c r="J104" s="474"/>
      <c r="K104" s="495"/>
      <c r="L104" s="498"/>
      <c r="M104" s="214" t="s">
        <v>165</v>
      </c>
      <c r="N104" s="257" t="s">
        <v>166</v>
      </c>
      <c r="O104" s="142"/>
      <c r="P104" s="142"/>
      <c r="Q104" s="252">
        <v>0</v>
      </c>
      <c r="R104" s="261">
        <f>AVERAGE(Q104)</f>
        <v>0</v>
      </c>
      <c r="S104" s="223" t="str">
        <f>IF(R104&lt;=50,"0",IF(AND(R104&gt;=50.01,R104&lt;=75),"1",IF(R104&gt;=75.01,"2")))</f>
        <v>0</v>
      </c>
      <c r="T104" s="501"/>
      <c r="U104" s="501"/>
      <c r="V104" s="495"/>
      <c r="W104" s="485"/>
      <c r="X104" s="248" t="s">
        <v>205</v>
      </c>
      <c r="Y104" s="304" t="s">
        <v>205</v>
      </c>
      <c r="Z104" s="377" t="s">
        <v>205</v>
      </c>
      <c r="AA104" s="320" t="s">
        <v>205</v>
      </c>
      <c r="AB104" s="321" t="s">
        <v>205</v>
      </c>
      <c r="AC104" s="322" t="s">
        <v>205</v>
      </c>
      <c r="AD104" s="279" t="s">
        <v>205</v>
      </c>
      <c r="AE104" s="323" t="s">
        <v>205</v>
      </c>
      <c r="AF104" s="324" t="s">
        <v>205</v>
      </c>
      <c r="AG104" s="279" t="s">
        <v>205</v>
      </c>
      <c r="AH104" s="325" t="str">
        <f t="shared" si="11"/>
        <v>Soporte para la administración de justicia</v>
      </c>
      <c r="AI104" s="326" t="str">
        <f t="shared" si="12"/>
        <v>33G</v>
      </c>
      <c r="AK104" s="327" t="s">
        <v>205</v>
      </c>
      <c r="AL104" s="328" t="s">
        <v>205</v>
      </c>
      <c r="AM104" s="384" t="s">
        <v>205</v>
      </c>
      <c r="AN104" s="111"/>
      <c r="AO104" s="111"/>
      <c r="AP104" s="108"/>
      <c r="AQ104" s="108"/>
      <c r="AR104" s="106"/>
      <c r="AS104" s="75"/>
      <c r="AT104" s="75"/>
      <c r="AU104" s="107"/>
      <c r="AV104" s="106"/>
      <c r="AW104" s="108"/>
      <c r="AX104" s="108"/>
      <c r="AY104" s="108"/>
      <c r="AZ104" s="108"/>
      <c r="BA104" s="106"/>
      <c r="BB104" s="106"/>
    </row>
    <row r="105" spans="1:54" s="104" customFormat="1" ht="201" customHeight="1">
      <c r="A105" s="472" t="s">
        <v>701</v>
      </c>
      <c r="B105" s="486" t="s">
        <v>655</v>
      </c>
      <c r="C105" s="486" t="s">
        <v>656</v>
      </c>
      <c r="D105" s="486" t="s">
        <v>657</v>
      </c>
      <c r="E105" s="468" t="s">
        <v>40</v>
      </c>
      <c r="F105" s="475" t="s">
        <v>702</v>
      </c>
      <c r="G105" s="213" t="s">
        <v>703</v>
      </c>
      <c r="H105" s="478" t="s">
        <v>704</v>
      </c>
      <c r="I105" s="481">
        <v>5</v>
      </c>
      <c r="J105" s="481">
        <v>4</v>
      </c>
      <c r="K105" s="493" t="str">
        <f>IF(AND(I105=1,J105=1),"Bajo",IF(AND(I105=1,J105=2),"Bajo",IF(AND(I105=1,J105=3),"Moderado",IF(AND(I105=1,J105=4),"Alto",IF(AND(I105=1,J105=5),"Extremo",IF(AND(I105=2,J105=1),"Bajo",IF(AND(I105=2,J105=2),"Bajo",IF(AND(I105=2,J105=3),"Moderado",IF(AND(I105=2,J105=4),"Alto",IF(AND(I105=2,J105=5),"Extremo",IF(AND(I105=3,J105=1),"Bajo",IF(AND(I105=3,J105=2),"Moderado",IF(AND(I105=3,J105=3),"Alto",IF(AND(I105=3,J105=4),"Extremo",IF(AND(I105=3,J105=5),"Extremo",IF(AND(I105=4,J105=1),"Moderado",IF(AND(I105=4,J105=2),"Alto",IF(AND(I105=4,J105=3),"Alto",IF(AND(I105=4,J105=4),"Extremo",IF(AND(I105=4,J105=5),"Extremo",IF(AND(I105=5,J105=1),"Alto",IF(AND(I105=5,J105=2),"Alto",IF(AND(I105=5,J105=3),"Extremo",IF(AND(I105=5,J105=4),"Extremo",IF(AND(I105=5,J105=5),"Extremo")))))))))))))))))))))))))</f>
        <v>Extremo</v>
      </c>
      <c r="L105" s="486" t="s">
        <v>61</v>
      </c>
      <c r="M105" s="214" t="s">
        <v>64</v>
      </c>
      <c r="N105" s="250" t="s">
        <v>705</v>
      </c>
      <c r="O105" s="142" t="s">
        <v>398</v>
      </c>
      <c r="P105" s="262" t="s">
        <v>706</v>
      </c>
      <c r="Q105" s="252">
        <v>85</v>
      </c>
      <c r="R105" s="499">
        <f>AVERAGE(Q105:Q107)</f>
        <v>80</v>
      </c>
      <c r="S105" s="486" t="str">
        <f>IF(R105&lt;=50,"0",IF(AND(R105&gt;=50.01,R105&lt;=75),"1",IF(R105&gt;=75.01,"2")))</f>
        <v>2</v>
      </c>
      <c r="T105" s="481">
        <f>I105-S105</f>
        <v>3</v>
      </c>
      <c r="U105" s="481">
        <f>J105-S108</f>
        <v>4</v>
      </c>
      <c r="V105" s="589" t="s">
        <v>10</v>
      </c>
      <c r="W105" s="583" t="s">
        <v>707</v>
      </c>
      <c r="X105" s="248" t="s">
        <v>711</v>
      </c>
      <c r="Y105" s="357" t="s">
        <v>713</v>
      </c>
      <c r="Z105" s="297" t="s">
        <v>1022</v>
      </c>
      <c r="AA105" s="226" t="s">
        <v>708</v>
      </c>
      <c r="AB105" s="215">
        <v>44211</v>
      </c>
      <c r="AC105" s="215">
        <v>44561</v>
      </c>
      <c r="AD105" s="224" t="s">
        <v>709</v>
      </c>
      <c r="AE105" s="225" t="s">
        <v>155</v>
      </c>
      <c r="AF105" s="218" t="s">
        <v>710</v>
      </c>
      <c r="AG105" s="167" t="s">
        <v>655</v>
      </c>
      <c r="AH105" s="263" t="str">
        <f t="shared" si="11"/>
        <v>Soporte para la administración de justicia</v>
      </c>
      <c r="AI105" s="258" t="str">
        <f t="shared" si="12"/>
        <v>34G</v>
      </c>
      <c r="AK105" s="248" t="s">
        <v>712</v>
      </c>
      <c r="AL105" s="248" t="s">
        <v>714</v>
      </c>
      <c r="AM105" s="391" t="s">
        <v>1009</v>
      </c>
      <c r="AN105" s="102"/>
      <c r="AO105" s="154"/>
      <c r="AP105" s="105"/>
      <c r="AQ105" s="105"/>
      <c r="AR105" s="106"/>
      <c r="AS105" s="76"/>
      <c r="AT105" s="76"/>
      <c r="AU105" s="107"/>
      <c r="AV105" s="106"/>
      <c r="AW105" s="105"/>
      <c r="AX105" s="155"/>
      <c r="AY105" s="105"/>
      <c r="AZ105" s="105"/>
      <c r="BA105" s="106"/>
      <c r="BB105" s="106"/>
    </row>
    <row r="106" spans="1:54" s="104" customFormat="1" ht="220.2" customHeight="1">
      <c r="A106" s="484"/>
      <c r="B106" s="487"/>
      <c r="C106" s="487"/>
      <c r="D106" s="487"/>
      <c r="E106" s="468"/>
      <c r="F106" s="476"/>
      <c r="G106" s="227" t="s">
        <v>715</v>
      </c>
      <c r="H106" s="479"/>
      <c r="I106" s="482"/>
      <c r="J106" s="482"/>
      <c r="K106" s="530"/>
      <c r="L106" s="487"/>
      <c r="M106" s="228" t="s">
        <v>64</v>
      </c>
      <c r="N106" s="250" t="s">
        <v>716</v>
      </c>
      <c r="O106" s="142" t="s">
        <v>172</v>
      </c>
      <c r="P106" s="262" t="s">
        <v>693</v>
      </c>
      <c r="Q106" s="229">
        <v>85</v>
      </c>
      <c r="R106" s="525"/>
      <c r="S106" s="487"/>
      <c r="T106" s="482"/>
      <c r="U106" s="482"/>
      <c r="V106" s="590"/>
      <c r="W106" s="584"/>
      <c r="X106" s="248" t="s">
        <v>717</v>
      </c>
      <c r="Y106" s="312" t="s">
        <v>718</v>
      </c>
      <c r="Z106" s="297" t="s">
        <v>1023</v>
      </c>
      <c r="AA106" s="320" t="s">
        <v>205</v>
      </c>
      <c r="AB106" s="321" t="s">
        <v>205</v>
      </c>
      <c r="AC106" s="322" t="s">
        <v>205</v>
      </c>
      <c r="AD106" s="279" t="s">
        <v>205</v>
      </c>
      <c r="AE106" s="323" t="s">
        <v>205</v>
      </c>
      <c r="AF106" s="324" t="s">
        <v>205</v>
      </c>
      <c r="AG106" s="279" t="s">
        <v>205</v>
      </c>
      <c r="AH106" s="325" t="str">
        <f t="shared" si="11"/>
        <v>Soporte para la administración de justicia</v>
      </c>
      <c r="AI106" s="326" t="str">
        <f t="shared" si="12"/>
        <v>34G</v>
      </c>
      <c r="AK106" s="327" t="s">
        <v>205</v>
      </c>
      <c r="AL106" s="328" t="s">
        <v>205</v>
      </c>
      <c r="AM106" s="384" t="s">
        <v>205</v>
      </c>
      <c r="AN106" s="102"/>
      <c r="AO106" s="111"/>
      <c r="AP106" s="105"/>
      <c r="AQ106" s="105"/>
      <c r="AR106" s="106"/>
      <c r="AS106" s="76"/>
      <c r="AT106" s="75"/>
      <c r="AU106" s="107"/>
      <c r="AV106" s="106"/>
      <c r="AW106" s="105"/>
      <c r="AX106" s="108"/>
      <c r="AY106" s="105"/>
      <c r="AZ106" s="105"/>
      <c r="BA106" s="106"/>
      <c r="BB106" s="106"/>
    </row>
    <row r="107" spans="1:54" s="104" customFormat="1" ht="93.75" customHeight="1">
      <c r="A107" s="484"/>
      <c r="B107" s="487"/>
      <c r="C107" s="487"/>
      <c r="D107" s="487"/>
      <c r="E107" s="468"/>
      <c r="F107" s="476"/>
      <c r="G107" s="213" t="s">
        <v>719</v>
      </c>
      <c r="H107" s="479"/>
      <c r="I107" s="482"/>
      <c r="J107" s="482"/>
      <c r="K107" s="530"/>
      <c r="L107" s="487"/>
      <c r="M107" s="230" t="s">
        <v>64</v>
      </c>
      <c r="N107" s="231" t="s">
        <v>720</v>
      </c>
      <c r="O107" s="146" t="s">
        <v>155</v>
      </c>
      <c r="P107" s="212" t="s">
        <v>721</v>
      </c>
      <c r="Q107" s="229">
        <v>70</v>
      </c>
      <c r="R107" s="525"/>
      <c r="S107" s="487"/>
      <c r="T107" s="482"/>
      <c r="U107" s="482"/>
      <c r="V107" s="590"/>
      <c r="W107" s="584"/>
      <c r="X107" s="248" t="s">
        <v>722</v>
      </c>
      <c r="Y107" s="312" t="s">
        <v>723</v>
      </c>
      <c r="Z107" s="297" t="s">
        <v>1010</v>
      </c>
      <c r="AA107" s="320" t="s">
        <v>205</v>
      </c>
      <c r="AB107" s="321" t="s">
        <v>205</v>
      </c>
      <c r="AC107" s="322" t="s">
        <v>205</v>
      </c>
      <c r="AD107" s="279" t="s">
        <v>205</v>
      </c>
      <c r="AE107" s="323" t="s">
        <v>205</v>
      </c>
      <c r="AF107" s="324" t="s">
        <v>205</v>
      </c>
      <c r="AG107" s="279" t="s">
        <v>205</v>
      </c>
      <c r="AH107" s="325" t="str">
        <f t="shared" si="11"/>
        <v>Soporte para la administración de justicia</v>
      </c>
      <c r="AI107" s="326" t="str">
        <f t="shared" si="12"/>
        <v>34G</v>
      </c>
      <c r="AK107" s="327" t="s">
        <v>205</v>
      </c>
      <c r="AL107" s="328" t="s">
        <v>205</v>
      </c>
      <c r="AM107" s="384" t="s">
        <v>205</v>
      </c>
      <c r="AN107" s="108"/>
      <c r="AO107" s="111"/>
      <c r="AP107" s="105"/>
      <c r="AQ107" s="105"/>
      <c r="AR107" s="106"/>
      <c r="AS107" s="76"/>
      <c r="AT107" s="76"/>
      <c r="AU107" s="107"/>
      <c r="AV107" s="106"/>
      <c r="AW107" s="108"/>
      <c r="AX107" s="108"/>
      <c r="AY107" s="105"/>
      <c r="AZ107" s="105"/>
      <c r="BA107" s="106"/>
      <c r="BB107" s="106"/>
    </row>
    <row r="108" spans="1:54" s="104" customFormat="1" ht="93.75" hidden="1" customHeight="1">
      <c r="A108" s="485"/>
      <c r="B108" s="488"/>
      <c r="C108" s="488"/>
      <c r="D108" s="488"/>
      <c r="E108" s="468"/>
      <c r="F108" s="477"/>
      <c r="G108" s="213"/>
      <c r="H108" s="480"/>
      <c r="I108" s="483"/>
      <c r="J108" s="483"/>
      <c r="K108" s="572"/>
      <c r="L108" s="573"/>
      <c r="M108" s="228" t="s">
        <v>165</v>
      </c>
      <c r="N108" s="257" t="s">
        <v>166</v>
      </c>
      <c r="O108" s="146"/>
      <c r="P108" s="146"/>
      <c r="Q108" s="229">
        <v>0</v>
      </c>
      <c r="R108" s="265">
        <f>AVERAGE(Q108)</f>
        <v>0</v>
      </c>
      <c r="S108" s="223" t="str">
        <f>IF(R108&lt;=50,"0",IF(AND(R108&gt;=50.01,R108&lt;=75),"1",IF(R108&gt;=75.01,"2")))</f>
        <v>0</v>
      </c>
      <c r="T108" s="483"/>
      <c r="U108" s="483"/>
      <c r="V108" s="591"/>
      <c r="W108" s="585"/>
      <c r="X108" s="248" t="s">
        <v>205</v>
      </c>
      <c r="Y108" s="304" t="s">
        <v>205</v>
      </c>
      <c r="Z108" s="377" t="s">
        <v>205</v>
      </c>
      <c r="AA108" s="320" t="s">
        <v>205</v>
      </c>
      <c r="AB108" s="321" t="s">
        <v>205</v>
      </c>
      <c r="AC108" s="322" t="s">
        <v>205</v>
      </c>
      <c r="AD108" s="279" t="s">
        <v>205</v>
      </c>
      <c r="AE108" s="323" t="s">
        <v>205</v>
      </c>
      <c r="AF108" s="324" t="s">
        <v>205</v>
      </c>
      <c r="AG108" s="279" t="s">
        <v>205</v>
      </c>
      <c r="AH108" s="325" t="str">
        <f t="shared" si="11"/>
        <v>Soporte para la administración de justicia</v>
      </c>
      <c r="AI108" s="326" t="str">
        <f t="shared" si="12"/>
        <v>34G</v>
      </c>
      <c r="AK108" s="327" t="s">
        <v>205</v>
      </c>
      <c r="AL108" s="328" t="s">
        <v>205</v>
      </c>
      <c r="AM108" s="384" t="s">
        <v>205</v>
      </c>
      <c r="AN108" s="111"/>
      <c r="AO108" s="111"/>
      <c r="AP108" s="108"/>
      <c r="AQ108" s="108"/>
      <c r="AR108" s="106"/>
      <c r="AS108" s="75"/>
      <c r="AT108" s="75"/>
      <c r="AU108" s="107"/>
      <c r="AV108" s="106"/>
      <c r="AW108" s="108"/>
      <c r="AX108" s="108"/>
      <c r="AY108" s="108"/>
      <c r="AZ108" s="108"/>
      <c r="BA108" s="106"/>
      <c r="BB108" s="106"/>
    </row>
    <row r="109" spans="1:54" s="104" customFormat="1" ht="210" customHeight="1">
      <c r="A109" s="469" t="s">
        <v>724</v>
      </c>
      <c r="B109" s="442" t="s">
        <v>655</v>
      </c>
      <c r="C109" s="502" t="s">
        <v>656</v>
      </c>
      <c r="D109" s="468" t="s">
        <v>725</v>
      </c>
      <c r="E109" s="468" t="s">
        <v>40</v>
      </c>
      <c r="F109" s="437" t="s">
        <v>726</v>
      </c>
      <c r="G109" s="263" t="s">
        <v>727</v>
      </c>
      <c r="H109" s="509" t="s">
        <v>728</v>
      </c>
      <c r="I109" s="449">
        <v>4</v>
      </c>
      <c r="J109" s="449">
        <v>3</v>
      </c>
      <c r="K109" s="464" t="str">
        <f>IF(AND(I109=1,J109=1),"Bajo",IF(AND(I109=1,J109=2),"Bajo",IF(AND(I109=1,J109=3),"Moderado",IF(AND(I109=1,J109=4),"Alto",IF(AND(I109=1,J109=5),"Extremo",IF(AND(I109=2,J109=1),"Bajo",IF(AND(I109=2,J109=2),"Bajo",IF(AND(I109=2,J109=3),"Moderado",IF(AND(I109=2,J109=4),"Alto",IF(AND(I109=2,J109=5),"Extremo",IF(AND(I109=3,J109=1),"Bajo",IF(AND(I109=3,J109=2),"Moderado",IF(AND(I109=3,J109=3),"Alto",IF(AND(I109=3,J109=4),"Extremo",IF(AND(I109=3,J109=5),"Extremo",IF(AND(I109=4,J109=1),"Moderado",IF(AND(I109=4,J109=2),"Alto",IF(AND(I109=4,J109=3),"Alto",IF(AND(I109=4,J109=4),"Extremo",IF(AND(I109=4,J109=5),"Extremo",IF(AND(I109=5,J109=1),"Alto",IF(AND(I109=5,J109=2),"Alto",IF(AND(I109=5,J109=3),"Extremo",IF(AND(I109=5,J109=4),"Extremo",IF(AND(I109=5,J109=5),"Extremo")))))))))))))))))))))))))</f>
        <v>Alto</v>
      </c>
      <c r="L109" s="468" t="s">
        <v>61</v>
      </c>
      <c r="M109" s="263" t="s">
        <v>64</v>
      </c>
      <c r="N109" s="189" t="s">
        <v>729</v>
      </c>
      <c r="O109" s="190" t="s">
        <v>321</v>
      </c>
      <c r="P109" s="191" t="s">
        <v>730</v>
      </c>
      <c r="Q109" s="252">
        <v>70</v>
      </c>
      <c r="R109" s="453">
        <f>AVERAGE(Q109:Q111)</f>
        <v>75</v>
      </c>
      <c r="S109" s="442" t="str">
        <f>IF(R109&lt;=50,"0",IF(AND(R109&gt;=50.01,R109&lt;=75),"1",IF(R109&gt;=75.01,"2")))</f>
        <v>1</v>
      </c>
      <c r="T109" s="506">
        <f>+I109-S109</f>
        <v>3</v>
      </c>
      <c r="U109" s="506">
        <f>J109-S112</f>
        <v>1</v>
      </c>
      <c r="V109" s="464" t="str">
        <f>IF(AND(T109=1,U109=1),"Bajo",IF(AND(T109=1,U109=2),"Bajo",IF(AND(T109=1,U109=3),"Moderado",IF(AND(T109=1,U109=4),"Alto",IF(AND(T109=1,U109=5),"Extremo",IF(AND(T109=2,U109=1),"Bajo",IF(AND(T109=2,U109=2),"Bajo",IF(AND(T109=2,U109=3),"Moderado",IF(AND(T109=2,U109=4),"Alto",IF(AND(T109=2,U109=5),"Extremo",IF(AND(T109=3,U109=1),"Bajo",IF(AND(T109=3,U109=2),"Moderado",IF(AND(T109=3,U109=3),"Alto",IF(AND(T109=3,U109=4),"Extremo",IF(AND(T109=3,U109=5),"Extremo",IF(AND(T109=4,U109=1),"Moderado",IF(AND(T109=4,U109=2),"Alto",IF(AND(T109=4,U109=3),"Alto",IF(AND(T109=4,U109=4),"Extremo",IF(AND(T109=4,U109=5),"Extremo",IF(AND(T109=5,U109=1),"Alto",IF(AND(T109=5,U109=2),"Alto",IF(AND(T109=5,U109=3),"Extremo",IF(AND(T109=5,U109=4),"Extremo",IF(AND(T109=5,U109=5),"Extremo")))))))))))))))))))))))))</f>
        <v>Bajo</v>
      </c>
      <c r="W109" s="586" t="s">
        <v>157</v>
      </c>
      <c r="X109" s="372" t="s">
        <v>731</v>
      </c>
      <c r="Y109" s="374" t="s">
        <v>732</v>
      </c>
      <c r="Z109" s="297" t="s">
        <v>1055</v>
      </c>
      <c r="AA109" s="320" t="s">
        <v>205</v>
      </c>
      <c r="AB109" s="321" t="s">
        <v>205</v>
      </c>
      <c r="AC109" s="322" t="s">
        <v>205</v>
      </c>
      <c r="AD109" s="279" t="s">
        <v>205</v>
      </c>
      <c r="AE109" s="323" t="s">
        <v>205</v>
      </c>
      <c r="AF109" s="324" t="s">
        <v>205</v>
      </c>
      <c r="AG109" s="279" t="s">
        <v>205</v>
      </c>
      <c r="AH109" s="325" t="str">
        <f t="shared" si="11"/>
        <v>Soporte para la administración de justicia</v>
      </c>
      <c r="AI109" s="326" t="str">
        <f t="shared" si="12"/>
        <v>35G</v>
      </c>
      <c r="AK109" s="327" t="s">
        <v>205</v>
      </c>
      <c r="AL109" s="328" t="s">
        <v>205</v>
      </c>
      <c r="AM109" s="384" t="s">
        <v>205</v>
      </c>
      <c r="AN109" s="156"/>
      <c r="AO109" s="157"/>
      <c r="AP109" s="158"/>
      <c r="AQ109" s="158"/>
      <c r="AR109" s="106"/>
      <c r="AS109" s="76"/>
      <c r="AT109" s="76"/>
      <c r="AU109" s="107"/>
      <c r="AV109" s="106"/>
      <c r="AW109" s="158"/>
      <c r="AX109" s="159"/>
      <c r="AY109" s="158"/>
      <c r="AZ109" s="158"/>
      <c r="BA109" s="106"/>
      <c r="BB109" s="106"/>
    </row>
    <row r="110" spans="1:54" s="104" customFormat="1" ht="211.8" customHeight="1">
      <c r="A110" s="489"/>
      <c r="B110" s="443"/>
      <c r="C110" s="503"/>
      <c r="D110" s="505"/>
      <c r="E110" s="489"/>
      <c r="F110" s="437"/>
      <c r="G110" s="192" t="s">
        <v>733</v>
      </c>
      <c r="H110" s="510"/>
      <c r="I110" s="449"/>
      <c r="J110" s="449"/>
      <c r="K110" s="512"/>
      <c r="L110" s="489"/>
      <c r="M110" s="263" t="s">
        <v>64</v>
      </c>
      <c r="N110" s="193" t="s">
        <v>734</v>
      </c>
      <c r="O110" s="193" t="s">
        <v>155</v>
      </c>
      <c r="P110" s="193" t="s">
        <v>735</v>
      </c>
      <c r="Q110" s="253">
        <v>70</v>
      </c>
      <c r="R110" s="454"/>
      <c r="S110" s="443"/>
      <c r="T110" s="507"/>
      <c r="U110" s="507"/>
      <c r="V110" s="512"/>
      <c r="W110" s="587"/>
      <c r="X110" s="372" t="s">
        <v>736</v>
      </c>
      <c r="Y110" s="374" t="s">
        <v>737</v>
      </c>
      <c r="Z110" s="297" t="s">
        <v>1033</v>
      </c>
      <c r="AA110" s="320" t="s">
        <v>205</v>
      </c>
      <c r="AB110" s="321" t="s">
        <v>205</v>
      </c>
      <c r="AC110" s="322" t="s">
        <v>205</v>
      </c>
      <c r="AD110" s="279" t="s">
        <v>205</v>
      </c>
      <c r="AE110" s="323" t="s">
        <v>205</v>
      </c>
      <c r="AF110" s="324" t="s">
        <v>205</v>
      </c>
      <c r="AG110" s="279" t="s">
        <v>205</v>
      </c>
      <c r="AH110" s="325" t="str">
        <f t="shared" si="11"/>
        <v>Soporte para la administración de justicia</v>
      </c>
      <c r="AI110" s="326" t="str">
        <f t="shared" si="12"/>
        <v>35G</v>
      </c>
      <c r="AK110" s="327" t="s">
        <v>205</v>
      </c>
      <c r="AL110" s="328" t="s">
        <v>205</v>
      </c>
      <c r="AM110" s="384" t="s">
        <v>205</v>
      </c>
      <c r="AN110" s="156"/>
      <c r="AO110" s="157"/>
      <c r="AP110" s="158"/>
      <c r="AQ110" s="158"/>
      <c r="AR110" s="106"/>
      <c r="AS110" s="76"/>
      <c r="AT110" s="76"/>
      <c r="AU110" s="107"/>
      <c r="AV110" s="106"/>
      <c r="AW110" s="158"/>
      <c r="AX110" s="159"/>
      <c r="AY110" s="158"/>
      <c r="AZ110" s="158"/>
      <c r="BA110" s="106"/>
      <c r="BB110" s="106"/>
    </row>
    <row r="111" spans="1:54" s="104" customFormat="1" ht="391.8" customHeight="1">
      <c r="A111" s="489"/>
      <c r="B111" s="443"/>
      <c r="C111" s="503"/>
      <c r="D111" s="505"/>
      <c r="E111" s="489"/>
      <c r="F111" s="437"/>
      <c r="G111" s="192" t="s">
        <v>738</v>
      </c>
      <c r="H111" s="510"/>
      <c r="I111" s="449"/>
      <c r="J111" s="449"/>
      <c r="K111" s="512"/>
      <c r="L111" s="489"/>
      <c r="M111" s="263" t="s">
        <v>64</v>
      </c>
      <c r="N111" s="194" t="s">
        <v>739</v>
      </c>
      <c r="O111" s="193" t="s">
        <v>155</v>
      </c>
      <c r="P111" s="192" t="s">
        <v>740</v>
      </c>
      <c r="Q111" s="195">
        <v>85</v>
      </c>
      <c r="R111" s="455"/>
      <c r="S111" s="444"/>
      <c r="T111" s="507"/>
      <c r="U111" s="507"/>
      <c r="V111" s="512"/>
      <c r="W111" s="587"/>
      <c r="X111" s="372" t="s">
        <v>741</v>
      </c>
      <c r="Y111" s="374" t="s">
        <v>742</v>
      </c>
      <c r="Z111" s="297" t="s">
        <v>1054</v>
      </c>
      <c r="AA111" s="320" t="s">
        <v>205</v>
      </c>
      <c r="AB111" s="321" t="s">
        <v>205</v>
      </c>
      <c r="AC111" s="322" t="s">
        <v>205</v>
      </c>
      <c r="AD111" s="279" t="s">
        <v>205</v>
      </c>
      <c r="AE111" s="323" t="s">
        <v>205</v>
      </c>
      <c r="AF111" s="324" t="s">
        <v>205</v>
      </c>
      <c r="AG111" s="279" t="s">
        <v>205</v>
      </c>
      <c r="AH111" s="325" t="str">
        <f t="shared" si="11"/>
        <v>Soporte para la administración de justicia</v>
      </c>
      <c r="AI111" s="326" t="str">
        <f t="shared" si="12"/>
        <v>35G</v>
      </c>
      <c r="AK111" s="327" t="s">
        <v>205</v>
      </c>
      <c r="AL111" s="328" t="s">
        <v>205</v>
      </c>
      <c r="AM111" s="384" t="s">
        <v>205</v>
      </c>
      <c r="AN111" s="156"/>
      <c r="AO111" s="157"/>
      <c r="AP111" s="158"/>
      <c r="AQ111" s="158"/>
      <c r="AR111" s="106"/>
      <c r="AS111" s="76"/>
      <c r="AT111" s="75"/>
      <c r="AU111" s="107"/>
      <c r="AV111" s="106"/>
      <c r="AW111" s="158"/>
      <c r="AX111" s="159"/>
      <c r="AY111" s="158"/>
      <c r="AZ111" s="158"/>
      <c r="BA111" s="106"/>
      <c r="BB111" s="106"/>
    </row>
    <row r="112" spans="1:54" s="104" customFormat="1" ht="340.8" customHeight="1">
      <c r="A112" s="489"/>
      <c r="B112" s="444"/>
      <c r="C112" s="504"/>
      <c r="D112" s="505"/>
      <c r="E112" s="489"/>
      <c r="F112" s="437"/>
      <c r="G112" s="250"/>
      <c r="H112" s="511"/>
      <c r="I112" s="449"/>
      <c r="J112" s="449"/>
      <c r="K112" s="512"/>
      <c r="L112" s="489"/>
      <c r="M112" s="263" t="s">
        <v>165</v>
      </c>
      <c r="N112" s="193" t="s">
        <v>743</v>
      </c>
      <c r="O112" s="193" t="s">
        <v>155</v>
      </c>
      <c r="P112" s="192" t="s">
        <v>744</v>
      </c>
      <c r="Q112" s="195">
        <v>85</v>
      </c>
      <c r="R112" s="256">
        <f>AVERAGE(Q112)</f>
        <v>85</v>
      </c>
      <c r="S112" s="252" t="str">
        <f>IF(R112&lt;=50,"0",IF(AND(R112&gt;=50.01,R112&lt;=75),"1",IF(R112&gt;=75.01,"2")))</f>
        <v>2</v>
      </c>
      <c r="T112" s="508"/>
      <c r="U112" s="508"/>
      <c r="V112" s="512"/>
      <c r="W112" s="588"/>
      <c r="X112" s="372" t="s">
        <v>745</v>
      </c>
      <c r="Y112" s="374" t="s">
        <v>746</v>
      </c>
      <c r="Z112" s="297" t="s">
        <v>1053</v>
      </c>
      <c r="AA112" s="320" t="s">
        <v>205</v>
      </c>
      <c r="AB112" s="321" t="s">
        <v>205</v>
      </c>
      <c r="AC112" s="322" t="s">
        <v>205</v>
      </c>
      <c r="AD112" s="279" t="s">
        <v>205</v>
      </c>
      <c r="AE112" s="323" t="s">
        <v>205</v>
      </c>
      <c r="AF112" s="324" t="s">
        <v>205</v>
      </c>
      <c r="AG112" s="279" t="s">
        <v>205</v>
      </c>
      <c r="AH112" s="325" t="str">
        <f t="shared" si="11"/>
        <v>Soporte para la administración de justicia</v>
      </c>
      <c r="AI112" s="326" t="str">
        <f t="shared" si="12"/>
        <v>35G</v>
      </c>
      <c r="AK112" s="327" t="s">
        <v>205</v>
      </c>
      <c r="AL112" s="328" t="s">
        <v>205</v>
      </c>
      <c r="AM112" s="384" t="s">
        <v>205</v>
      </c>
      <c r="AN112" s="111"/>
      <c r="AO112" s="157"/>
      <c r="AP112" s="159"/>
      <c r="AQ112" s="159"/>
      <c r="AR112" s="106"/>
      <c r="AS112" s="75"/>
      <c r="AT112" s="75"/>
      <c r="AU112" s="107"/>
      <c r="AV112" s="106"/>
      <c r="AW112" s="108"/>
      <c r="AX112" s="159"/>
      <c r="AY112" s="159"/>
      <c r="AZ112" s="159"/>
      <c r="BA112" s="106"/>
      <c r="BB112" s="106"/>
    </row>
    <row r="113" spans="1:54" s="104" customFormat="1" ht="185.4" customHeight="1">
      <c r="A113" s="469" t="s">
        <v>747</v>
      </c>
      <c r="B113" s="468" t="s">
        <v>655</v>
      </c>
      <c r="C113" s="486" t="s">
        <v>656</v>
      </c>
      <c r="D113" s="468" t="s">
        <v>725</v>
      </c>
      <c r="E113" s="468" t="s">
        <v>40</v>
      </c>
      <c r="F113" s="437" t="s">
        <v>748</v>
      </c>
      <c r="G113" s="250" t="s">
        <v>749</v>
      </c>
      <c r="H113" s="435" t="s">
        <v>750</v>
      </c>
      <c r="I113" s="449">
        <v>3</v>
      </c>
      <c r="J113" s="449">
        <v>3</v>
      </c>
      <c r="K113" s="464" t="str">
        <f>IF(AND(I113=1,J113=1),"Bajo",IF(AND(I113=1,J113=2),"Bajo",IF(AND(I113=1,J113=3),"Moderado",IF(AND(I113=1,J113=4),"Alto",IF(AND(I113=1,J113=5),"Extremo",IF(AND(I113=2,J113=1),"Bajo",IF(AND(I113=2,J113=2),"Bajo",IF(AND(I113=2,J113=3),"Moderado",IF(AND(I113=2,J113=4),"Alto",IF(AND(I113=2,J113=5),"Extremo",IF(AND(I113=3,J113=1),"Bajo",IF(AND(I113=3,J113=2),"Moderado",IF(AND(I113=3,J113=3),"Alto",IF(AND(I113=3,J113=4),"Extremo",IF(AND(I113=3,J113=5),"Extremo",IF(AND(I113=4,J113=1),"Moderado",IF(AND(I113=4,J113=2),"Alto",IF(AND(I113=4,J113=3),"Alto",IF(AND(I113=4,J113=4),"Extremo",IF(AND(I113=4,J113=5),"Extremo",IF(AND(I113=5,J113=1),"Alto",IF(AND(I113=5,J113=2),"Alto",IF(AND(I113=5,J113=3),"Extremo",IF(AND(I113=5,J113=4),"Extremo",IF(AND(I113=5,J113=5),"Extremo")))))))))))))))))))))))))</f>
        <v>Alto</v>
      </c>
      <c r="L113" s="468" t="s">
        <v>61</v>
      </c>
      <c r="M113" s="263" t="s">
        <v>64</v>
      </c>
      <c r="N113" s="189" t="s">
        <v>751</v>
      </c>
      <c r="O113" s="196" t="s">
        <v>321</v>
      </c>
      <c r="P113" s="263" t="s">
        <v>752</v>
      </c>
      <c r="Q113" s="145">
        <v>70</v>
      </c>
      <c r="R113" s="453">
        <f>AVERAGE(Q113:Q115)</f>
        <v>75</v>
      </c>
      <c r="S113" s="468" t="str">
        <f>IF(R113&lt;=50,"0",IF(AND(R113&gt;=50.01,R113&lt;=75),"1",IF(R113&gt;=75.01,"2")))</f>
        <v>1</v>
      </c>
      <c r="T113" s="449">
        <f>I113-S113</f>
        <v>2</v>
      </c>
      <c r="U113" s="449">
        <f>J113-S116</f>
        <v>3</v>
      </c>
      <c r="V113" s="464" t="str">
        <f>IF(AND(T113=1,U113=1),"Bajo",IF(AND(T113=1,U113=2),"Bajo",IF(AND(T113=1,U113=3),"Moderado",IF(AND(T113=1,U113=4),"Alto",IF(AND(T113=1,U113=5),"Extremo",IF(AND(T113=2,U113=1),"Bajo",IF(AND(T113=2,U113=2),"Bajo",IF(AND(T113=2,U113=3),"Moderado",IF(AND(T113=2,U113=4),"Alto",IF(AND(T113=2,U113=5),"Extremo",IF(AND(T113=3,U113=1),"Bajo",IF(AND(T113=3,U113=2),"Moderado",IF(AND(T113=3,U113=3),"Alto",IF(AND(T113=3,U113=4),"Extremo",IF(AND(T113=3,U113=5),"Extremo",IF(AND(T113=4,U113=1),"Moderado",IF(AND(T113=4,U113=2),"Alto",IF(AND(T113=4,U113=3),"Alto",IF(AND(T113=4,U113=4),"Extremo",IF(AND(T113=4,U113=5),"Extremo",IF(AND(T113=5,U113=1),"Alto",IF(AND(T113=5,U113=2),"Alto",IF(AND(T113=5,U113=3),"Extremo",IF(AND(T113=5,U113=4),"Extremo",IF(AND(T113=5,U113=5),"Extremo")))))))))))))))))))))))))</f>
        <v>Moderado</v>
      </c>
      <c r="W113" s="586" t="s">
        <v>157</v>
      </c>
      <c r="X113" s="372" t="s">
        <v>753</v>
      </c>
      <c r="Y113" s="374" t="s">
        <v>754</v>
      </c>
      <c r="Z113" s="297" t="s">
        <v>1052</v>
      </c>
      <c r="AA113" s="320" t="s">
        <v>205</v>
      </c>
      <c r="AB113" s="321" t="s">
        <v>205</v>
      </c>
      <c r="AC113" s="322" t="s">
        <v>205</v>
      </c>
      <c r="AD113" s="279" t="s">
        <v>205</v>
      </c>
      <c r="AE113" s="323" t="s">
        <v>205</v>
      </c>
      <c r="AF113" s="324" t="s">
        <v>205</v>
      </c>
      <c r="AG113" s="279" t="s">
        <v>205</v>
      </c>
      <c r="AH113" s="325" t="str">
        <f t="shared" si="11"/>
        <v>Soporte para la administración de justicia</v>
      </c>
      <c r="AI113" s="326" t="str">
        <f t="shared" si="12"/>
        <v>36G</v>
      </c>
      <c r="AK113" s="327" t="s">
        <v>205</v>
      </c>
      <c r="AL113" s="328" t="s">
        <v>205</v>
      </c>
      <c r="AM113" s="384" t="s">
        <v>205</v>
      </c>
      <c r="AN113" s="160"/>
      <c r="AO113" s="157"/>
      <c r="AP113" s="158"/>
      <c r="AQ113" s="158"/>
      <c r="AR113" s="106"/>
      <c r="AS113" s="76"/>
      <c r="AT113" s="76"/>
      <c r="AU113" s="107"/>
      <c r="AV113" s="106"/>
      <c r="AW113" s="158"/>
      <c r="AX113" s="159"/>
      <c r="AY113" s="158"/>
      <c r="AZ113" s="158"/>
      <c r="BA113" s="106"/>
      <c r="BB113" s="106"/>
    </row>
    <row r="114" spans="1:54" s="104" customFormat="1" ht="220.8" customHeight="1">
      <c r="A114" s="469"/>
      <c r="B114" s="468"/>
      <c r="C114" s="487"/>
      <c r="D114" s="468"/>
      <c r="E114" s="468"/>
      <c r="F114" s="437"/>
      <c r="G114" s="192" t="s">
        <v>755</v>
      </c>
      <c r="H114" s="435"/>
      <c r="I114" s="449"/>
      <c r="J114" s="449"/>
      <c r="K114" s="464"/>
      <c r="L114" s="468"/>
      <c r="M114" s="263" t="s">
        <v>64</v>
      </c>
      <c r="N114" s="193" t="s">
        <v>756</v>
      </c>
      <c r="O114" s="197" t="s">
        <v>155</v>
      </c>
      <c r="P114" s="198" t="s">
        <v>735</v>
      </c>
      <c r="Q114" s="195">
        <v>70</v>
      </c>
      <c r="R114" s="454"/>
      <c r="S114" s="468"/>
      <c r="T114" s="449"/>
      <c r="U114" s="449"/>
      <c r="V114" s="464"/>
      <c r="W114" s="587"/>
      <c r="X114" s="372" t="s">
        <v>757</v>
      </c>
      <c r="Y114" s="374" t="s">
        <v>758</v>
      </c>
      <c r="Z114" s="297" t="s">
        <v>1051</v>
      </c>
      <c r="AA114" s="320" t="s">
        <v>205</v>
      </c>
      <c r="AB114" s="321" t="s">
        <v>205</v>
      </c>
      <c r="AC114" s="322" t="s">
        <v>205</v>
      </c>
      <c r="AD114" s="279" t="s">
        <v>205</v>
      </c>
      <c r="AE114" s="323" t="s">
        <v>205</v>
      </c>
      <c r="AF114" s="324" t="s">
        <v>205</v>
      </c>
      <c r="AG114" s="279" t="s">
        <v>205</v>
      </c>
      <c r="AH114" s="325" t="str">
        <f t="shared" si="11"/>
        <v>Soporte para la administración de justicia</v>
      </c>
      <c r="AI114" s="326" t="str">
        <f t="shared" si="12"/>
        <v>36G</v>
      </c>
      <c r="AK114" s="327" t="s">
        <v>205</v>
      </c>
      <c r="AL114" s="328" t="s">
        <v>205</v>
      </c>
      <c r="AM114" s="384" t="s">
        <v>205</v>
      </c>
      <c r="AN114" s="161"/>
      <c r="AO114" s="157"/>
      <c r="AP114" s="158"/>
      <c r="AQ114" s="158"/>
      <c r="AR114" s="106"/>
      <c r="AS114" s="76"/>
      <c r="AT114" s="76"/>
      <c r="AU114" s="107"/>
      <c r="AV114" s="106"/>
      <c r="AW114" s="162"/>
      <c r="AX114" s="159"/>
      <c r="AY114" s="158"/>
      <c r="AZ114" s="158"/>
      <c r="BA114" s="106"/>
      <c r="BB114" s="106"/>
    </row>
    <row r="115" spans="1:54" s="104" customFormat="1" ht="210" customHeight="1">
      <c r="A115" s="469"/>
      <c r="B115" s="468"/>
      <c r="C115" s="487"/>
      <c r="D115" s="468"/>
      <c r="E115" s="468"/>
      <c r="F115" s="437"/>
      <c r="G115" s="192" t="s">
        <v>759</v>
      </c>
      <c r="H115" s="435"/>
      <c r="I115" s="449"/>
      <c r="J115" s="449"/>
      <c r="K115" s="464"/>
      <c r="L115" s="468"/>
      <c r="M115" s="263" t="s">
        <v>64</v>
      </c>
      <c r="N115" s="193" t="s">
        <v>760</v>
      </c>
      <c r="O115" s="199" t="s">
        <v>321</v>
      </c>
      <c r="P115" s="192" t="s">
        <v>761</v>
      </c>
      <c r="Q115" s="195">
        <v>85</v>
      </c>
      <c r="R115" s="454"/>
      <c r="S115" s="468"/>
      <c r="T115" s="449"/>
      <c r="U115" s="449"/>
      <c r="V115" s="464"/>
      <c r="W115" s="587"/>
      <c r="X115" s="372" t="s">
        <v>762</v>
      </c>
      <c r="Y115" s="374" t="s">
        <v>763</v>
      </c>
      <c r="Z115" s="297" t="s">
        <v>1050</v>
      </c>
      <c r="AA115" s="320" t="s">
        <v>205</v>
      </c>
      <c r="AB115" s="321" t="s">
        <v>205</v>
      </c>
      <c r="AC115" s="322" t="s">
        <v>205</v>
      </c>
      <c r="AD115" s="279" t="s">
        <v>205</v>
      </c>
      <c r="AE115" s="323" t="s">
        <v>205</v>
      </c>
      <c r="AF115" s="324" t="s">
        <v>205</v>
      </c>
      <c r="AG115" s="279" t="s">
        <v>205</v>
      </c>
      <c r="AH115" s="325" t="str">
        <f t="shared" si="11"/>
        <v>Soporte para la administración de justicia</v>
      </c>
      <c r="AI115" s="326" t="str">
        <f t="shared" si="12"/>
        <v>36G</v>
      </c>
      <c r="AK115" s="327" t="s">
        <v>205</v>
      </c>
      <c r="AL115" s="328" t="s">
        <v>205</v>
      </c>
      <c r="AM115" s="384" t="s">
        <v>205</v>
      </c>
      <c r="AN115" s="51"/>
      <c r="AO115" s="157"/>
      <c r="AP115" s="158"/>
      <c r="AQ115" s="158"/>
      <c r="AR115" s="106"/>
      <c r="AS115" s="76"/>
      <c r="AT115" s="75"/>
      <c r="AU115" s="107"/>
      <c r="AV115" s="106"/>
      <c r="AW115" s="83"/>
      <c r="AX115" s="159"/>
      <c r="AY115" s="158"/>
      <c r="AZ115" s="158"/>
      <c r="BA115" s="106"/>
      <c r="BB115" s="106"/>
    </row>
    <row r="116" spans="1:54" s="104" customFormat="1" ht="93.75" hidden="1" customHeight="1">
      <c r="A116" s="469"/>
      <c r="B116" s="468"/>
      <c r="C116" s="488"/>
      <c r="D116" s="468"/>
      <c r="E116" s="468"/>
      <c r="F116" s="437"/>
      <c r="G116" s="250"/>
      <c r="H116" s="435"/>
      <c r="I116" s="449"/>
      <c r="J116" s="449"/>
      <c r="K116" s="464"/>
      <c r="L116" s="468"/>
      <c r="M116" s="263" t="s">
        <v>165</v>
      </c>
      <c r="N116" s="257" t="s">
        <v>166</v>
      </c>
      <c r="O116" s="146"/>
      <c r="P116" s="146"/>
      <c r="Q116" s="145">
        <v>0</v>
      </c>
      <c r="R116" s="256">
        <f>AVERAGE(Q116)</f>
        <v>0</v>
      </c>
      <c r="S116" s="252" t="str">
        <f>IF(R116&lt;=50,"0",IF(AND(R116&gt;=50.01,R116&lt;=75),"1",IF(R116&gt;=75.01,"2")))</f>
        <v>0</v>
      </c>
      <c r="T116" s="449"/>
      <c r="U116" s="449"/>
      <c r="V116" s="464"/>
      <c r="W116" s="588"/>
      <c r="X116" s="248" t="s">
        <v>205</v>
      </c>
      <c r="Y116" s="357" t="s">
        <v>205</v>
      </c>
      <c r="Z116" s="377" t="s">
        <v>205</v>
      </c>
      <c r="AA116" s="320" t="s">
        <v>205</v>
      </c>
      <c r="AB116" s="321" t="s">
        <v>205</v>
      </c>
      <c r="AC116" s="322" t="s">
        <v>205</v>
      </c>
      <c r="AD116" s="279" t="s">
        <v>205</v>
      </c>
      <c r="AE116" s="323" t="s">
        <v>205</v>
      </c>
      <c r="AF116" s="324" t="s">
        <v>205</v>
      </c>
      <c r="AG116" s="279" t="s">
        <v>205</v>
      </c>
      <c r="AH116" s="325" t="str">
        <f t="shared" si="11"/>
        <v>Soporte para la administración de justicia</v>
      </c>
      <c r="AI116" s="326" t="str">
        <f t="shared" si="12"/>
        <v>36G</v>
      </c>
      <c r="AK116" s="327" t="s">
        <v>205</v>
      </c>
      <c r="AL116" s="328" t="s">
        <v>205</v>
      </c>
      <c r="AM116" s="384" t="s">
        <v>205</v>
      </c>
      <c r="AN116" s="111"/>
      <c r="AO116" s="157"/>
      <c r="AP116" s="159"/>
      <c r="AQ116" s="159"/>
      <c r="AR116" s="106"/>
      <c r="AS116" s="75"/>
      <c r="AT116" s="75"/>
      <c r="AU116" s="107"/>
      <c r="AV116" s="106"/>
      <c r="AW116" s="108"/>
      <c r="AX116" s="159"/>
      <c r="AY116" s="159"/>
      <c r="AZ116" s="159"/>
      <c r="BA116" s="106"/>
      <c r="BB116" s="106"/>
    </row>
    <row r="117" spans="1:54" s="104" customFormat="1" ht="409.2" customHeight="1">
      <c r="A117" s="469" t="s">
        <v>764</v>
      </c>
      <c r="B117" s="468" t="s">
        <v>655</v>
      </c>
      <c r="C117" s="486" t="s">
        <v>656</v>
      </c>
      <c r="D117" s="468" t="s">
        <v>765</v>
      </c>
      <c r="E117" s="468" t="s">
        <v>40</v>
      </c>
      <c r="F117" s="514" t="s">
        <v>766</v>
      </c>
      <c r="G117" s="200" t="s">
        <v>767</v>
      </c>
      <c r="H117" s="435" t="s">
        <v>768</v>
      </c>
      <c r="I117" s="571">
        <v>3</v>
      </c>
      <c r="J117" s="449">
        <v>3</v>
      </c>
      <c r="K117" s="464" t="str">
        <f>IF(AND(I117=1,J117=1),"Bajo",IF(AND(I117=1,J117=2),"Bajo",IF(AND(I117=1,J117=3),"Moderado",IF(AND(I117=1,J117=4),"Alto",IF(AND(I117=1,J117=5),"Extremo",IF(AND(I117=2,J117=1),"Bajo",IF(AND(I117=2,J117=2),"Bajo",IF(AND(I117=2,J117=3),"Moderado",IF(AND(I117=2,J117=4),"Alto",IF(AND(I117=2,J117=5),"Extremo",IF(AND(I117=3,J117=1),"Bajo",IF(AND(I117=3,J117=2),"Moderado",IF(AND(I117=3,J117=3),"Alto",IF(AND(I117=3,J117=4),"Extremo",IF(AND(I117=3,J117=5),"Extremo",IF(AND(I117=4,J117=1),"Moderado",IF(AND(I117=4,J117=2),"Alto",IF(AND(I117=4,J117=3),"Alto",IF(AND(I117=4,J117=4),"Extremo",IF(AND(I117=4,J117=5),"Extremo",IF(AND(I117=5,J117=1),"Alto",IF(AND(I117=5,J117=2),"Alto",IF(AND(I117=5,J117=3),"Extremo",IF(AND(I117=5,J117=4),"Extremo",IF(AND(I117=5,J117=5),"Extremo")))))))))))))))))))))))))</f>
        <v>Alto</v>
      </c>
      <c r="L117" s="468" t="s">
        <v>61</v>
      </c>
      <c r="M117" s="263" t="s">
        <v>64</v>
      </c>
      <c r="N117" s="200" t="s">
        <v>769</v>
      </c>
      <c r="O117" s="200" t="s">
        <v>770</v>
      </c>
      <c r="P117" s="232" t="s">
        <v>771</v>
      </c>
      <c r="Q117" s="201">
        <v>85</v>
      </c>
      <c r="R117" s="453">
        <f>AVERAGE(Q117:Q118)</f>
        <v>85</v>
      </c>
      <c r="S117" s="468" t="str">
        <f>IF(R117&lt;=50,"0",IF(AND(R117&gt;=50.01,R117&lt;=75),"1",IF(R117&gt;=75.01,"2")))</f>
        <v>2</v>
      </c>
      <c r="T117" s="449">
        <f>IF(I117-S117=0,1,I117-S117)</f>
        <v>1</v>
      </c>
      <c r="U117" s="449">
        <f>J117-S119</f>
        <v>1</v>
      </c>
      <c r="V117" s="464" t="str">
        <f>IF(AND(T117=1,U117=1),"Bajo",IF(AND(T117=1,U117=2),"Bajo",IF(AND(T117=1,U117=3),"Moderado",IF(AND(T117=1,U117=4),"Alto",IF(AND(T117=1,U117=5),"Extremo",IF(AND(T117=2,U117=1),"Bajo",IF(AND(T117=2,U117=2),"Bajo",IF(AND(T117=2,U117=3),"Moderado",IF(AND(T117=2,U117=4),"Alto",IF(AND(T117=2,U117=5),"Extremo",IF(AND(T117=3,U117=1),"Bajo",IF(AND(T117=3,U117=2),"Moderado",IF(AND(T117=3,U117=3),"Alto",IF(AND(T117=3,U117=4),"Extremo",IF(AND(T117=3,U117=5),"Extremo",IF(AND(T117=4,U117=1),"Moderado",IF(AND(T117=4,U117=2),"Alto",IF(AND(T117=4,U117=3),"Alto",IF(AND(T117=4,U117=4),"Extremo",IF(AND(T117=4,U117=5),"Extremo",IF(AND(T117=5,U117=1),"Alto",IF(AND(T117=5,U117=2),"Alto",IF(AND(T117=5,U117=3),"Extremo",IF(AND(T117=5,U117=4),"Extremo",IF(AND(T117=5,U117=5),"Extremo")))))))))))))))))))))))))</f>
        <v>Bajo</v>
      </c>
      <c r="W117" s="586" t="s">
        <v>61</v>
      </c>
      <c r="X117" s="371" t="s">
        <v>1027</v>
      </c>
      <c r="Y117" s="357"/>
      <c r="Z117" s="379" t="s">
        <v>1049</v>
      </c>
      <c r="AA117" s="319" t="s">
        <v>772</v>
      </c>
      <c r="AB117" s="202">
        <v>44197</v>
      </c>
      <c r="AC117" s="202">
        <v>44377</v>
      </c>
      <c r="AD117" s="203" t="s">
        <v>773</v>
      </c>
      <c r="AE117" s="204" t="s">
        <v>774</v>
      </c>
      <c r="AF117" s="204" t="s">
        <v>775</v>
      </c>
      <c r="AG117" s="205" t="s">
        <v>776</v>
      </c>
      <c r="AH117" s="263" t="str">
        <f t="shared" si="11"/>
        <v>Soporte para la administración de justicia</v>
      </c>
      <c r="AI117" s="258" t="str">
        <f t="shared" si="12"/>
        <v>37G</v>
      </c>
      <c r="AK117" s="371" t="s">
        <v>1030</v>
      </c>
      <c r="AL117" s="238"/>
      <c r="AM117" s="373" t="s">
        <v>1031</v>
      </c>
      <c r="AN117" s="102"/>
      <c r="AO117" s="102"/>
      <c r="AP117" s="105"/>
      <c r="AQ117" s="105"/>
      <c r="AR117" s="106"/>
      <c r="AS117" s="76"/>
      <c r="AT117" s="76"/>
      <c r="AU117" s="107"/>
      <c r="AV117" s="106"/>
      <c r="AW117" s="105"/>
      <c r="AX117" s="105"/>
      <c r="AY117" s="105"/>
      <c r="AZ117" s="105"/>
      <c r="BA117" s="106"/>
      <c r="BB117" s="106"/>
    </row>
    <row r="118" spans="1:54" s="104" customFormat="1" ht="273" customHeight="1">
      <c r="A118" s="469"/>
      <c r="B118" s="468"/>
      <c r="C118" s="487"/>
      <c r="D118" s="468"/>
      <c r="E118" s="468"/>
      <c r="F118" s="515"/>
      <c r="G118" s="200" t="s">
        <v>777</v>
      </c>
      <c r="H118" s="435"/>
      <c r="I118" s="571"/>
      <c r="J118" s="449"/>
      <c r="K118" s="464"/>
      <c r="L118" s="468"/>
      <c r="M118" s="263" t="s">
        <v>64</v>
      </c>
      <c r="N118" s="200" t="s">
        <v>778</v>
      </c>
      <c r="O118" s="200" t="s">
        <v>779</v>
      </c>
      <c r="P118" s="200" t="s">
        <v>780</v>
      </c>
      <c r="Q118" s="201">
        <v>85</v>
      </c>
      <c r="R118" s="454"/>
      <c r="S118" s="468"/>
      <c r="T118" s="449"/>
      <c r="U118" s="449"/>
      <c r="V118" s="464"/>
      <c r="W118" s="587"/>
      <c r="X118" s="371" t="s">
        <v>1028</v>
      </c>
      <c r="Y118" s="334"/>
      <c r="Z118" s="379" t="s">
        <v>1048</v>
      </c>
      <c r="AA118" s="320" t="s">
        <v>205</v>
      </c>
      <c r="AB118" s="321" t="s">
        <v>205</v>
      </c>
      <c r="AC118" s="322" t="s">
        <v>205</v>
      </c>
      <c r="AD118" s="279" t="s">
        <v>205</v>
      </c>
      <c r="AE118" s="323" t="s">
        <v>205</v>
      </c>
      <c r="AF118" s="324" t="s">
        <v>205</v>
      </c>
      <c r="AG118" s="279" t="s">
        <v>205</v>
      </c>
      <c r="AH118" s="325" t="str">
        <f t="shared" si="11"/>
        <v>Soporte para la administración de justicia</v>
      </c>
      <c r="AI118" s="326" t="str">
        <f t="shared" si="12"/>
        <v>37G</v>
      </c>
      <c r="AK118" s="327" t="s">
        <v>205</v>
      </c>
      <c r="AL118" s="328" t="s">
        <v>205</v>
      </c>
      <c r="AM118" s="384" t="s">
        <v>205</v>
      </c>
      <c r="AN118" s="102"/>
      <c r="AO118" s="102"/>
      <c r="AP118" s="105"/>
      <c r="AQ118" s="105"/>
      <c r="AR118" s="106"/>
      <c r="AS118" s="76"/>
      <c r="AT118" s="76"/>
      <c r="AU118" s="107"/>
      <c r="AV118" s="106"/>
      <c r="AW118" s="105"/>
      <c r="AX118" s="105"/>
      <c r="AY118" s="105"/>
      <c r="AZ118" s="105"/>
      <c r="BA118" s="106"/>
      <c r="BB118" s="106"/>
    </row>
    <row r="119" spans="1:54" s="104" customFormat="1" ht="129" customHeight="1">
      <c r="A119" s="469"/>
      <c r="B119" s="468"/>
      <c r="C119" s="488"/>
      <c r="D119" s="468"/>
      <c r="E119" s="468"/>
      <c r="F119" s="516"/>
      <c r="G119" s="250"/>
      <c r="H119" s="435"/>
      <c r="I119" s="571"/>
      <c r="J119" s="449"/>
      <c r="K119" s="464"/>
      <c r="L119" s="468"/>
      <c r="M119" s="263" t="s">
        <v>165</v>
      </c>
      <c r="N119" s="233" t="s">
        <v>781</v>
      </c>
      <c r="O119" s="232" t="s">
        <v>155</v>
      </c>
      <c r="P119" s="234" t="s">
        <v>782</v>
      </c>
      <c r="Q119" s="201">
        <v>85</v>
      </c>
      <c r="R119" s="256">
        <f>AVERAGE(Q119)</f>
        <v>85</v>
      </c>
      <c r="S119" s="252" t="str">
        <f>IF(R119&lt;=50,"0",IF(AND(R119&gt;=50.01,R119&lt;=75),"1",IF(R119&gt;=75.01,"2")))</f>
        <v>2</v>
      </c>
      <c r="T119" s="449"/>
      <c r="U119" s="449"/>
      <c r="V119" s="464"/>
      <c r="W119" s="588"/>
      <c r="X119" s="371" t="s">
        <v>1029</v>
      </c>
      <c r="Y119" s="334"/>
      <c r="Z119" s="379" t="s">
        <v>1034</v>
      </c>
      <c r="AA119" s="320" t="s">
        <v>205</v>
      </c>
      <c r="AB119" s="321" t="s">
        <v>205</v>
      </c>
      <c r="AC119" s="322" t="s">
        <v>205</v>
      </c>
      <c r="AD119" s="279" t="s">
        <v>205</v>
      </c>
      <c r="AE119" s="323" t="s">
        <v>205</v>
      </c>
      <c r="AF119" s="324" t="s">
        <v>205</v>
      </c>
      <c r="AG119" s="279" t="s">
        <v>205</v>
      </c>
      <c r="AH119" s="325" t="str">
        <f t="shared" si="11"/>
        <v>Soporte para la administración de justicia</v>
      </c>
      <c r="AI119" s="326" t="str">
        <f t="shared" si="12"/>
        <v>37G</v>
      </c>
      <c r="AK119" s="327" t="s">
        <v>205</v>
      </c>
      <c r="AL119" s="328" t="s">
        <v>205</v>
      </c>
      <c r="AM119" s="384" t="s">
        <v>205</v>
      </c>
      <c r="AN119" s="111"/>
      <c r="AO119" s="111"/>
      <c r="AP119" s="108"/>
      <c r="AQ119" s="108"/>
      <c r="AR119" s="106"/>
      <c r="AS119" s="75"/>
      <c r="AT119" s="75"/>
      <c r="AU119" s="107"/>
      <c r="AV119" s="106"/>
      <c r="AW119" s="108"/>
      <c r="AX119" s="108"/>
      <c r="AY119" s="108"/>
      <c r="AZ119" s="108"/>
      <c r="BA119" s="106"/>
      <c r="BB119" s="106"/>
    </row>
    <row r="120" spans="1:54" s="104" customFormat="1" ht="232.05" customHeight="1">
      <c r="A120" s="469" t="s">
        <v>783</v>
      </c>
      <c r="B120" s="468" t="s">
        <v>655</v>
      </c>
      <c r="C120" s="435" t="s">
        <v>656</v>
      </c>
      <c r="D120" s="468" t="s">
        <v>784</v>
      </c>
      <c r="E120" s="468" t="s">
        <v>40</v>
      </c>
      <c r="F120" s="547" t="s">
        <v>785</v>
      </c>
      <c r="G120" s="257" t="s">
        <v>786</v>
      </c>
      <c r="H120" s="435" t="s">
        <v>787</v>
      </c>
      <c r="I120" s="467">
        <v>3</v>
      </c>
      <c r="J120" s="467">
        <v>3</v>
      </c>
      <c r="K120" s="468" t="str">
        <f>IF(AND(I120=1,J120=1),"Bajo",IF(AND(I120=1,J120=2),"Bajo",IF(AND(I120=1,J120=3),"Moderado",IF(AND(I120=1,J120=4),"Alto",IF(AND(I120=1,J120=5),"Extremo",IF(AND(I120=2,J120=1),"Bajo",IF(AND(I120=2,J120=2),"Bajo",IF(AND(I120=2,J120=3),"Moderado",IF(AND(I120=2,J120=4),"Alto",IF(AND(I120=2,J120=5),"Extremo",IF(AND(I120=3,J120=1),"Bajo",IF(AND(I120=3,J120=2),"Moderado",IF(AND(I120=3,J120=3),"Alto",IF(AND(I120=3,J120=4),"Extremo",IF(AND(I120=3,J120=5),"Extremo",IF(AND(I120=4,J120=1),"Moderado",IF(AND(I120=4,J120=2),"Alto",IF(AND(I120=4,J120=3),"Alto",IF(AND(I120=4,J120=4),"Extremo",IF(AND(I120=4,J120=5),"Extremo",IF(AND(I120=5,J120=1),"Alto",IF(AND(I120=5,J120=2),"Alto",IF(AND(I120=5,J120=3),"Extremo",IF(AND(I120=5,J120=4),"Extremo",IF(AND(I120=5,J120=5),"Extremo")))))))))))))))))))))))))</f>
        <v>Alto</v>
      </c>
      <c r="L120" s="468" t="s">
        <v>61</v>
      </c>
      <c r="M120" s="263" t="s">
        <v>64</v>
      </c>
      <c r="N120" s="257" t="s">
        <v>788</v>
      </c>
      <c r="O120" s="206" t="s">
        <v>155</v>
      </c>
      <c r="P120" s="206" t="s">
        <v>789</v>
      </c>
      <c r="Q120" s="275">
        <v>85</v>
      </c>
      <c r="R120" s="576">
        <f>AVERAGE(Q120:Q121)</f>
        <v>85</v>
      </c>
      <c r="S120" s="579" t="str">
        <f>IF(R120&lt;=50,"0",IF(AND(R120&gt;=50.01,R120&lt;=75),"1",IF(R120&gt;=75.01,"2")))</f>
        <v>2</v>
      </c>
      <c r="T120" s="449">
        <f>I120-S120</f>
        <v>1</v>
      </c>
      <c r="U120" s="449">
        <f>J120-S122</f>
        <v>3</v>
      </c>
      <c r="V120" s="464" t="str">
        <f>IF(AND(T120=1,U120=1),"Bajo",IF(AND(T120=1,U120=2),"Bajo",IF(AND(T120=1,U120=3),"Moderado",IF(AND(T120=1,U120=4),"Alto",IF(AND(T120=1,U120=5),"Extremo",IF(AND(T120=2,U120=1),"Bajo",IF(AND(T120=2,U120=2),"Bajo",IF(AND(T120=2,U120=3),"Moderado",IF(AND(T120=2,U120=4),"Alto",IF(AND(T120=2,U120=5),"Extremo",IF(AND(T120=3,U120=1),"Bajo",IF(AND(T120=3,U120=2),"Moderado",IF(AND(T120=3,U120=3),"Alto",IF(AND(T120=3,U120=4),"Extremo",IF(AND(T120=3,U120=5),"Extremo",IF(AND(T120=4,U120=1),"Moderado",IF(AND(T120=4,U120=2),"Alto",IF(AND(T120=4,U120=3),"Alto",IF(AND(T120=4,U120=4),"Extremo",IF(AND(T120=4,U120=5),"Extremo",IF(AND(T120=5,U120=1),"Alto",IF(AND(T120=5,U120=2),"Alto",IF(AND(T120=5,U120=3),"Extremo",IF(AND(T120=5,U120=4),"Extremo",IF(AND(T120=5,U120=5),"Extremo")))))))))))))))))))))))))</f>
        <v>Moderado</v>
      </c>
      <c r="W120" s="586" t="s">
        <v>61</v>
      </c>
      <c r="X120" s="248" t="s">
        <v>792</v>
      </c>
      <c r="Y120" s="314" t="s">
        <v>794</v>
      </c>
      <c r="Z120" s="379" t="s">
        <v>1047</v>
      </c>
      <c r="AA120" s="316" t="s">
        <v>790</v>
      </c>
      <c r="AB120" s="235">
        <v>44287</v>
      </c>
      <c r="AC120" s="235">
        <v>44561</v>
      </c>
      <c r="AD120" s="236" t="s">
        <v>791</v>
      </c>
      <c r="AE120" s="125" t="s">
        <v>521</v>
      </c>
      <c r="AF120" s="259" t="s">
        <v>784</v>
      </c>
      <c r="AG120" s="125" t="s">
        <v>655</v>
      </c>
      <c r="AH120" s="263" t="str">
        <f t="shared" si="11"/>
        <v>Soporte para la administración de justicia</v>
      </c>
      <c r="AI120" s="258" t="str">
        <f t="shared" si="12"/>
        <v>38G</v>
      </c>
      <c r="AK120" s="248" t="s">
        <v>793</v>
      </c>
      <c r="AL120" s="248" t="s">
        <v>795</v>
      </c>
      <c r="AM120" s="373" t="s">
        <v>1032</v>
      </c>
      <c r="AN120" s="158"/>
      <c r="AO120" s="158"/>
      <c r="AP120" s="158"/>
      <c r="AQ120" s="158"/>
      <c r="AR120" s="106"/>
      <c r="AS120" s="76"/>
      <c r="AT120" s="76"/>
      <c r="AU120" s="107"/>
      <c r="AV120" s="106"/>
      <c r="AW120" s="158"/>
      <c r="AX120" s="158"/>
      <c r="AY120" s="158"/>
      <c r="AZ120" s="158"/>
      <c r="BA120" s="106"/>
      <c r="BB120" s="106"/>
    </row>
    <row r="121" spans="1:54" s="104" customFormat="1" ht="243" customHeight="1">
      <c r="A121" s="489"/>
      <c r="B121" s="569"/>
      <c r="C121" s="570"/>
      <c r="D121" s="505"/>
      <c r="E121" s="489"/>
      <c r="F121" s="547"/>
      <c r="G121" s="257" t="s">
        <v>796</v>
      </c>
      <c r="H121" s="435"/>
      <c r="I121" s="467"/>
      <c r="J121" s="467"/>
      <c r="K121" s="489"/>
      <c r="L121" s="489"/>
      <c r="M121" s="263" t="s">
        <v>64</v>
      </c>
      <c r="N121" s="257" t="s">
        <v>797</v>
      </c>
      <c r="O121" s="206" t="s">
        <v>155</v>
      </c>
      <c r="P121" s="206" t="s">
        <v>798</v>
      </c>
      <c r="Q121" s="275">
        <v>85</v>
      </c>
      <c r="R121" s="577"/>
      <c r="S121" s="580"/>
      <c r="T121" s="449"/>
      <c r="U121" s="449"/>
      <c r="V121" s="464"/>
      <c r="W121" s="587"/>
      <c r="X121" s="248" t="s">
        <v>799</v>
      </c>
      <c r="Y121" s="357" t="s">
        <v>800</v>
      </c>
      <c r="Z121" s="381" t="s">
        <v>1046</v>
      </c>
      <c r="AA121" s="320" t="s">
        <v>205</v>
      </c>
      <c r="AB121" s="321" t="s">
        <v>205</v>
      </c>
      <c r="AC121" s="322" t="s">
        <v>205</v>
      </c>
      <c r="AD121" s="279" t="s">
        <v>205</v>
      </c>
      <c r="AE121" s="323" t="s">
        <v>205</v>
      </c>
      <c r="AF121" s="324" t="s">
        <v>205</v>
      </c>
      <c r="AG121" s="279" t="s">
        <v>205</v>
      </c>
      <c r="AH121" s="325" t="str">
        <f t="shared" si="11"/>
        <v>Soporte para la administración de justicia</v>
      </c>
      <c r="AI121" s="326" t="str">
        <f t="shared" si="12"/>
        <v>38G</v>
      </c>
      <c r="AK121" s="327" t="s">
        <v>205</v>
      </c>
      <c r="AL121" s="328" t="s">
        <v>205</v>
      </c>
      <c r="AM121" s="384" t="s">
        <v>205</v>
      </c>
      <c r="AN121" s="163"/>
      <c r="AO121" s="158"/>
      <c r="AP121" s="158"/>
      <c r="AQ121" s="158"/>
      <c r="AR121" s="106"/>
      <c r="AS121" s="76"/>
      <c r="AT121" s="76"/>
      <c r="AU121" s="107"/>
      <c r="AV121" s="106"/>
      <c r="AW121" s="163"/>
      <c r="AX121" s="158"/>
      <c r="AY121" s="158"/>
      <c r="AZ121" s="158"/>
      <c r="BA121" s="106"/>
      <c r="BB121" s="106"/>
    </row>
    <row r="122" spans="1:54" s="104" customFormat="1" ht="93.75" hidden="1" customHeight="1">
      <c r="A122" s="489"/>
      <c r="B122" s="569"/>
      <c r="C122" s="570"/>
      <c r="D122" s="505"/>
      <c r="E122" s="489"/>
      <c r="F122" s="547"/>
      <c r="G122" s="257"/>
      <c r="H122" s="435"/>
      <c r="I122" s="467"/>
      <c r="J122" s="467"/>
      <c r="K122" s="489"/>
      <c r="L122" s="489"/>
      <c r="M122" s="263" t="s">
        <v>165</v>
      </c>
      <c r="N122" s="257"/>
      <c r="O122" s="257"/>
      <c r="P122" s="257"/>
      <c r="Q122" s="275">
        <v>0</v>
      </c>
      <c r="R122" s="274">
        <f>AVERAGE(Q122)</f>
        <v>0</v>
      </c>
      <c r="S122" s="275" t="str">
        <f>IF(R122&lt;=50,"0",IF(AND(R122&gt;=50.01,R122&lt;=75),"1",IF(R122&gt;=75.01,"2")))</f>
        <v>0</v>
      </c>
      <c r="T122" s="449"/>
      <c r="U122" s="449"/>
      <c r="V122" s="464"/>
      <c r="W122" s="588"/>
      <c r="X122" s="248" t="s">
        <v>205</v>
      </c>
      <c r="Y122" s="357" t="s">
        <v>205</v>
      </c>
      <c r="Z122" s="377" t="s">
        <v>205</v>
      </c>
      <c r="AA122" s="320" t="s">
        <v>205</v>
      </c>
      <c r="AB122" s="321" t="s">
        <v>205</v>
      </c>
      <c r="AC122" s="322" t="s">
        <v>205</v>
      </c>
      <c r="AD122" s="279" t="s">
        <v>205</v>
      </c>
      <c r="AE122" s="323" t="s">
        <v>205</v>
      </c>
      <c r="AF122" s="324" t="s">
        <v>205</v>
      </c>
      <c r="AG122" s="279" t="s">
        <v>205</v>
      </c>
      <c r="AH122" s="325" t="str">
        <f t="shared" si="11"/>
        <v>Soporte para la administración de justicia</v>
      </c>
      <c r="AI122" s="326" t="str">
        <f t="shared" si="12"/>
        <v>38G</v>
      </c>
      <c r="AK122" s="327" t="s">
        <v>205</v>
      </c>
      <c r="AL122" s="328" t="s">
        <v>205</v>
      </c>
      <c r="AM122" s="384" t="s">
        <v>205</v>
      </c>
      <c r="AN122" s="164"/>
      <c r="AO122" s="157"/>
      <c r="AP122" s="158"/>
      <c r="AQ122" s="158"/>
      <c r="AR122" s="106"/>
      <c r="AS122" s="76"/>
      <c r="AT122" s="75"/>
      <c r="AU122" s="107"/>
      <c r="AV122" s="106"/>
      <c r="AW122" s="164"/>
      <c r="AX122" s="159"/>
      <c r="AY122" s="158"/>
      <c r="AZ122" s="158"/>
      <c r="BA122" s="106"/>
      <c r="BB122" s="106"/>
    </row>
    <row r="123" spans="1:54" s="104" customFormat="1" ht="332.55" customHeight="1">
      <c r="A123" s="469" t="s">
        <v>801</v>
      </c>
      <c r="B123" s="468" t="s">
        <v>655</v>
      </c>
      <c r="C123" s="468" t="s">
        <v>656</v>
      </c>
      <c r="D123" s="468" t="s">
        <v>784</v>
      </c>
      <c r="E123" s="468" t="s">
        <v>40</v>
      </c>
      <c r="F123" s="547" t="s">
        <v>802</v>
      </c>
      <c r="G123" s="206" t="s">
        <v>803</v>
      </c>
      <c r="H123" s="452" t="s">
        <v>804</v>
      </c>
      <c r="I123" s="449">
        <v>3</v>
      </c>
      <c r="J123" s="449">
        <v>3</v>
      </c>
      <c r="K123" s="468" t="str">
        <f>IF(AND(I123=1,J123=1),"Bajo",IF(AND(I123=1,J123=2),"Bajo",IF(AND(I123=1,J123=3),"Moderado",IF(AND(I123=1,J123=4),"Alto",IF(AND(I123=1,J123=5),"Extremo",IF(AND(I123=2,J123=1),"Bajo",IF(AND(I123=2,J123=2),"Bajo",IF(AND(I123=2,J123=3),"Moderado",IF(AND(I123=2,J123=4),"Alto",IF(AND(I123=2,J123=5),"Extremo",IF(AND(I123=3,J123=1),"Bajo",IF(AND(I123=3,J123=2),"Moderado",IF(AND(I123=3,J123=3),"Alto",IF(AND(I123=3,J123=4),"Extremo",IF(AND(I123=3,J123=5),"Extremo",IF(AND(I123=4,J123=1),"Moderado",IF(AND(I123=4,J123=2),"Alto",IF(AND(I123=4,J123=3),"Alto",IF(AND(I123=4,J123=4),"Extremo",IF(AND(I123=4,J123=5),"Extremo",IF(AND(I123=5,J123=1),"Alto",IF(AND(I123=5,J123=2),"Alto",IF(AND(I123=5,J123=3),"Extremo",IF(AND(I123=5,J123=4),"Extremo",IF(AND(I123=5,J123=5),"Extremo")))))))))))))))))))))))))</f>
        <v>Alto</v>
      </c>
      <c r="L123" s="468" t="s">
        <v>61</v>
      </c>
      <c r="M123" s="263" t="s">
        <v>64</v>
      </c>
      <c r="N123" s="206" t="s">
        <v>805</v>
      </c>
      <c r="O123" s="206" t="s">
        <v>155</v>
      </c>
      <c r="P123" s="206" t="s">
        <v>806</v>
      </c>
      <c r="Q123" s="275">
        <v>85</v>
      </c>
      <c r="R123" s="576">
        <f>AVERAGE(Q123:Q124)</f>
        <v>85</v>
      </c>
      <c r="S123" s="578" t="str">
        <f>IF(R123&lt;=50,"0",IF(AND(R123&gt;=50.01,R123&lt;=75),"1",IF(R123&gt;=75.01,"2")))</f>
        <v>2</v>
      </c>
      <c r="T123" s="449">
        <f>I123-S123</f>
        <v>1</v>
      </c>
      <c r="U123" s="449">
        <f>J123-S125</f>
        <v>3</v>
      </c>
      <c r="V123" s="464" t="str">
        <f>IF(AND(T123=1,U123=1),"Bajo",IF(AND(T123=1,U123=2),"Bajo",IF(AND(T123=1,U123=3),"Moderado",IF(AND(T123=1,U123=4),"Alto",IF(AND(T123=1,U123=5),"Extremo",IF(AND(T123=2,U123=1),"Bajo",IF(AND(T123=2,U123=2),"Bajo",IF(AND(T123=2,U123=3),"Moderado",IF(AND(T123=2,U123=4),"Alto",IF(AND(T123=2,U123=5),"Extremo",IF(AND(T123=3,U123=1),"Bajo",IF(AND(T123=3,U123=2),"Moderado",IF(AND(T123=3,U123=3),"Alto",IF(AND(T123=3,U123=4),"Extremo",IF(AND(T123=3,U123=5),"Extremo",IF(AND(T123=4,U123=1),"Moderado",IF(AND(T123=4,U123=2),"Alto",IF(AND(T123=4,U123=3),"Alto",IF(AND(T123=4,U123=4),"Extremo",IF(AND(T123=4,U123=5),"Extremo",IF(AND(T123=5,U123=1),"Alto",IF(AND(T123=5,U123=2),"Alto",IF(AND(T123=5,U123=3),"Extremo",IF(AND(T123=5,U123=4),"Extremo",IF(AND(T123=5,U123=5),"Extremo")))))))))))))))))))))))))</f>
        <v>Moderado</v>
      </c>
      <c r="W123" s="586" t="s">
        <v>157</v>
      </c>
      <c r="X123" s="248" t="s">
        <v>807</v>
      </c>
      <c r="Y123" s="312" t="s">
        <v>808</v>
      </c>
      <c r="Z123" s="379" t="s">
        <v>1045</v>
      </c>
      <c r="AA123" s="320" t="s">
        <v>205</v>
      </c>
      <c r="AB123" s="321" t="s">
        <v>205</v>
      </c>
      <c r="AC123" s="322" t="s">
        <v>205</v>
      </c>
      <c r="AD123" s="279" t="s">
        <v>205</v>
      </c>
      <c r="AE123" s="323" t="s">
        <v>205</v>
      </c>
      <c r="AF123" s="324" t="s">
        <v>205</v>
      </c>
      <c r="AG123" s="279" t="s">
        <v>205</v>
      </c>
      <c r="AH123" s="325" t="str">
        <f t="shared" si="11"/>
        <v>Soporte para la administración de justicia</v>
      </c>
      <c r="AI123" s="326" t="str">
        <f t="shared" si="12"/>
        <v>39G</v>
      </c>
      <c r="AK123" s="327" t="s">
        <v>205</v>
      </c>
      <c r="AL123" s="328" t="s">
        <v>205</v>
      </c>
      <c r="AM123" s="384" t="s">
        <v>205</v>
      </c>
      <c r="AN123" s="158"/>
      <c r="AO123" s="158"/>
      <c r="AP123" s="158"/>
      <c r="AQ123" s="158"/>
      <c r="AR123" s="106"/>
      <c r="AS123" s="76"/>
      <c r="AT123" s="76"/>
      <c r="AU123" s="107"/>
      <c r="AV123" s="106"/>
      <c r="AW123" s="158"/>
      <c r="AX123" s="158"/>
      <c r="AY123" s="158"/>
      <c r="AZ123" s="158"/>
      <c r="BA123" s="106"/>
      <c r="BB123" s="106"/>
    </row>
    <row r="124" spans="1:54" s="104" customFormat="1" ht="316.95" customHeight="1">
      <c r="A124" s="469"/>
      <c r="B124" s="468"/>
      <c r="C124" s="468"/>
      <c r="D124" s="468"/>
      <c r="E124" s="468"/>
      <c r="F124" s="547"/>
      <c r="G124" s="257" t="s">
        <v>809</v>
      </c>
      <c r="H124" s="452"/>
      <c r="I124" s="449"/>
      <c r="J124" s="449"/>
      <c r="K124" s="468"/>
      <c r="L124" s="468"/>
      <c r="M124" s="263" t="s">
        <v>64</v>
      </c>
      <c r="N124" s="206" t="s">
        <v>810</v>
      </c>
      <c r="O124" s="206" t="s">
        <v>155</v>
      </c>
      <c r="P124" s="206" t="s">
        <v>811</v>
      </c>
      <c r="Q124" s="275">
        <v>85</v>
      </c>
      <c r="R124" s="577"/>
      <c r="S124" s="578"/>
      <c r="T124" s="449"/>
      <c r="U124" s="449"/>
      <c r="V124" s="464"/>
      <c r="W124" s="587"/>
      <c r="X124" s="248" t="s">
        <v>812</v>
      </c>
      <c r="Y124" s="312" t="s">
        <v>813</v>
      </c>
      <c r="Z124" s="381" t="s">
        <v>1044</v>
      </c>
      <c r="AA124" s="320" t="s">
        <v>205</v>
      </c>
      <c r="AB124" s="321" t="s">
        <v>205</v>
      </c>
      <c r="AC124" s="322" t="s">
        <v>205</v>
      </c>
      <c r="AD124" s="279" t="s">
        <v>205</v>
      </c>
      <c r="AE124" s="323" t="s">
        <v>205</v>
      </c>
      <c r="AF124" s="324" t="s">
        <v>205</v>
      </c>
      <c r="AG124" s="279" t="s">
        <v>205</v>
      </c>
      <c r="AH124" s="325" t="str">
        <f t="shared" si="11"/>
        <v>Soporte para la administración de justicia</v>
      </c>
      <c r="AI124" s="326" t="str">
        <f t="shared" si="12"/>
        <v>39G</v>
      </c>
      <c r="AK124" s="327" t="s">
        <v>205</v>
      </c>
      <c r="AL124" s="328" t="s">
        <v>205</v>
      </c>
      <c r="AM124" s="384" t="s">
        <v>205</v>
      </c>
      <c r="AN124" s="163"/>
      <c r="AO124" s="165"/>
      <c r="AP124" s="158"/>
      <c r="AQ124" s="158"/>
      <c r="AR124" s="106"/>
      <c r="AS124" s="76"/>
      <c r="AT124" s="75"/>
      <c r="AU124" s="107"/>
      <c r="AV124" s="106"/>
      <c r="AW124" s="163"/>
      <c r="AX124" s="159"/>
      <c r="AY124" s="158"/>
      <c r="AZ124" s="158"/>
      <c r="BA124" s="106"/>
      <c r="BB124" s="106"/>
    </row>
    <row r="125" spans="1:54" s="104" customFormat="1" ht="93.75" hidden="1" customHeight="1" thickBot="1">
      <c r="A125" s="469"/>
      <c r="B125" s="468"/>
      <c r="C125" s="468"/>
      <c r="D125" s="468"/>
      <c r="E125" s="468"/>
      <c r="F125" s="547"/>
      <c r="G125" s="257"/>
      <c r="H125" s="452"/>
      <c r="I125" s="449"/>
      <c r="J125" s="449"/>
      <c r="K125" s="468"/>
      <c r="L125" s="468"/>
      <c r="M125" s="263" t="s">
        <v>165</v>
      </c>
      <c r="N125" s="257" t="s">
        <v>166</v>
      </c>
      <c r="O125" s="250"/>
      <c r="P125" s="250"/>
      <c r="Q125" s="275">
        <v>0</v>
      </c>
      <c r="R125" s="274">
        <f>AVERAGE(Q125)</f>
        <v>0</v>
      </c>
      <c r="S125" s="275" t="str">
        <f>IF(R125&lt;=50,"0",IF(AND(R125&gt;=50.01,R125&lt;=75),"1",IF(R125&gt;=75.01,"2")))</f>
        <v>0</v>
      </c>
      <c r="T125" s="449"/>
      <c r="U125" s="449"/>
      <c r="V125" s="464"/>
      <c r="W125" s="588"/>
      <c r="X125" s="248" t="s">
        <v>205</v>
      </c>
      <c r="Y125" s="357" t="s">
        <v>205</v>
      </c>
      <c r="Z125" s="377" t="s">
        <v>205</v>
      </c>
      <c r="AA125" s="320" t="s">
        <v>205</v>
      </c>
      <c r="AB125" s="321" t="s">
        <v>205</v>
      </c>
      <c r="AC125" s="322" t="s">
        <v>205</v>
      </c>
      <c r="AD125" s="279" t="s">
        <v>205</v>
      </c>
      <c r="AE125" s="323" t="s">
        <v>205</v>
      </c>
      <c r="AF125" s="324" t="s">
        <v>205</v>
      </c>
      <c r="AG125" s="279" t="s">
        <v>205</v>
      </c>
      <c r="AH125" s="325" t="str">
        <f t="shared" si="11"/>
        <v>Soporte para la administración de justicia</v>
      </c>
      <c r="AI125" s="326" t="str">
        <f t="shared" si="12"/>
        <v>39G</v>
      </c>
      <c r="AK125" s="327" t="s">
        <v>205</v>
      </c>
      <c r="AL125" s="328" t="s">
        <v>205</v>
      </c>
      <c r="AM125" s="384" t="s">
        <v>205</v>
      </c>
      <c r="AN125" s="111"/>
      <c r="AO125" s="157"/>
      <c r="AP125" s="159"/>
      <c r="AQ125" s="159"/>
      <c r="AR125" s="106"/>
      <c r="AS125" s="84"/>
      <c r="AT125" s="84"/>
      <c r="AU125" s="168"/>
      <c r="AV125" s="106"/>
      <c r="AW125" s="108"/>
      <c r="AX125" s="159"/>
      <c r="AY125" s="159"/>
      <c r="AZ125" s="159"/>
      <c r="BA125" s="106"/>
      <c r="BB125" s="106"/>
    </row>
    <row r="126" spans="1:54" s="104" customFormat="1" ht="174" customHeight="1">
      <c r="A126" s="469" t="s">
        <v>814</v>
      </c>
      <c r="B126" s="468" t="s">
        <v>815</v>
      </c>
      <c r="C126" s="435" t="s">
        <v>816</v>
      </c>
      <c r="D126" s="468" t="s">
        <v>817</v>
      </c>
      <c r="E126" s="468" t="s">
        <v>40</v>
      </c>
      <c r="F126" s="437" t="s">
        <v>818</v>
      </c>
      <c r="G126" s="250" t="s">
        <v>819</v>
      </c>
      <c r="H126" s="435" t="s">
        <v>820</v>
      </c>
      <c r="I126" s="449">
        <v>3</v>
      </c>
      <c r="J126" s="449">
        <v>3</v>
      </c>
      <c r="K126" s="464" t="str">
        <f>IF(AND(I126=1,J126=1),"Bajo",IF(AND(I126=1,J126=2),"Bajo",IF(AND(I126=1,J126=3),"Moderado",IF(AND(I126=1,J126=4),"Alto",IF(AND(I126=1,J126=5),"Extremo",IF(AND(I126=2,J126=1),"Bajo",IF(AND(I126=2,J126=2),"Bajo",IF(AND(I126=2,J126=3),"Moderado",IF(AND(I126=2,J126=4),"Alto",IF(AND(I126=2,J126=5),"Extremo",IF(AND(I126=3,J126=1),"Bajo",IF(AND(I126=3,J126=2),"Moderado",IF(AND(I126=3,J126=3),"Alto",IF(AND(I126=3,J126=4),"Extremo",IF(AND(I126=3,J126=5),"Extremo",IF(AND(I126=4,J126=1),"Moderado",IF(AND(I126=4,J126=2),"Alto",IF(AND(I126=4,J126=3),"Alto",IF(AND(I126=4,J126=4),"Extremo",IF(AND(I126=4,J126=5),"Extremo",IF(AND(I126=5,J126=1),"Alto",IF(AND(I126=5,J126=2),"Alto",IF(AND(I126=5,J126=3),"Extremo",IF(AND(I126=5,J126=4),"Extremo",IF(AND(I126=5,J126=5),"Extremo")))))))))))))))))))))))))</f>
        <v>Alto</v>
      </c>
      <c r="L126" s="468" t="s">
        <v>61</v>
      </c>
      <c r="M126" s="263" t="s">
        <v>64</v>
      </c>
      <c r="N126" s="123" t="s">
        <v>821</v>
      </c>
      <c r="O126" s="123" t="s">
        <v>822</v>
      </c>
      <c r="P126" s="123" t="s">
        <v>823</v>
      </c>
      <c r="Q126" s="252">
        <v>85</v>
      </c>
      <c r="R126" s="523">
        <f>AVERAGE(Q126:Q128)</f>
        <v>80</v>
      </c>
      <c r="S126" s="468" t="str">
        <f>IF(R126&lt;=50,"0",IF(AND(R126&gt;=50.01,R126&lt;=75),"1",IF(R126&gt;=75.01,"2")))</f>
        <v>2</v>
      </c>
      <c r="T126" s="449">
        <f>I126-S126</f>
        <v>1</v>
      </c>
      <c r="U126" s="449">
        <f>J126-S129</f>
        <v>1</v>
      </c>
      <c r="V126" s="464" t="str">
        <f>IF(AND(T126=1,U126=1),"Bajo",IF(AND(T126=1,U126=2),"Bajo",IF(AND(T126=1,U126=3),"Moderado",IF(AND(T126=1,U126=4),"Alto",IF(AND(T126=1,U126=5),"Extremo",IF(AND(T126=2,U126=1),"Bajo",IF(AND(T126=2,U126=2),"Bajo",IF(AND(T126=2,U126=3),"Moderado",IF(AND(T126=2,U126=4),"Alto",IF(AND(T126=2,U126=5),"Extremo",IF(AND(T126=3,U126=1),"Bajo",IF(AND(T126=3,U126=2),"Moderado",IF(AND(T126=3,U126=3),"Alto",IF(AND(T126=3,U126=4),"Extremo",IF(AND(T126=3,U126=5),"Extremo",IF(AND(T126=4,U126=1),"Moderado",IF(AND(T126=4,U126=2),"Alto",IF(AND(T126=4,U126=3),"Alto",IF(AND(T126=4,U126=4),"Extremo",IF(AND(T126=4,U126=5),"Extremo",IF(AND(T126=5,U126=1),"Alto",IF(AND(T126=5,U126=2),"Alto",IF(AND(T126=5,U126=3),"Extremo",IF(AND(T126=5,U126=4),"Extremo",IF(AND(T126=5,U126=5),"Extremo")))))))))))))))))))))))))</f>
        <v>Bajo</v>
      </c>
      <c r="W126" s="468" t="s">
        <v>157</v>
      </c>
      <c r="X126" s="287" t="s">
        <v>824</v>
      </c>
      <c r="Y126" s="358" t="s">
        <v>825</v>
      </c>
      <c r="Z126" s="379" t="s">
        <v>1043</v>
      </c>
      <c r="AA126" s="320" t="s">
        <v>205</v>
      </c>
      <c r="AB126" s="321" t="s">
        <v>205</v>
      </c>
      <c r="AC126" s="322" t="s">
        <v>205</v>
      </c>
      <c r="AD126" s="279" t="s">
        <v>205</v>
      </c>
      <c r="AE126" s="323" t="s">
        <v>205</v>
      </c>
      <c r="AF126" s="324" t="s">
        <v>205</v>
      </c>
      <c r="AG126" s="279" t="s">
        <v>205</v>
      </c>
      <c r="AH126" s="325" t="str">
        <f t="shared" si="11"/>
        <v>Evaluación y control</v>
      </c>
      <c r="AI126" s="326" t="str">
        <f t="shared" si="12"/>
        <v>40G</v>
      </c>
      <c r="AK126" s="327" t="s">
        <v>205</v>
      </c>
      <c r="AL126" s="328" t="s">
        <v>205</v>
      </c>
      <c r="AM126" s="384" t="s">
        <v>205</v>
      </c>
      <c r="AN126" s="102"/>
      <c r="AO126" s="166"/>
      <c r="AP126" s="105"/>
      <c r="AQ126" s="105"/>
      <c r="AR126" s="106"/>
      <c r="AS126" s="76"/>
      <c r="AT126" s="75"/>
      <c r="AU126" s="107"/>
      <c r="AV126" s="106"/>
      <c r="AW126" s="105"/>
      <c r="AX126" s="166"/>
      <c r="AY126" s="105"/>
      <c r="AZ126" s="105"/>
      <c r="BA126" s="106"/>
      <c r="BB126" s="106"/>
    </row>
    <row r="127" spans="1:54" s="104" customFormat="1" ht="259.8" customHeight="1">
      <c r="A127" s="489"/>
      <c r="B127" s="468"/>
      <c r="C127" s="435"/>
      <c r="D127" s="468"/>
      <c r="E127" s="469"/>
      <c r="F127" s="437"/>
      <c r="G127" s="250" t="s">
        <v>826</v>
      </c>
      <c r="H127" s="435"/>
      <c r="I127" s="449"/>
      <c r="J127" s="449"/>
      <c r="K127" s="538"/>
      <c r="L127" s="469"/>
      <c r="M127" s="263" t="s">
        <v>64</v>
      </c>
      <c r="N127" s="123" t="s">
        <v>827</v>
      </c>
      <c r="O127" s="123" t="s">
        <v>172</v>
      </c>
      <c r="P127" s="123" t="s">
        <v>828</v>
      </c>
      <c r="Q127" s="252">
        <v>85</v>
      </c>
      <c r="R127" s="555"/>
      <c r="S127" s="469"/>
      <c r="T127" s="449"/>
      <c r="U127" s="449"/>
      <c r="V127" s="538"/>
      <c r="W127" s="469"/>
      <c r="X127" s="290" t="s">
        <v>829</v>
      </c>
      <c r="Y127" s="359" t="s">
        <v>830</v>
      </c>
      <c r="Z127" s="379" t="s">
        <v>1042</v>
      </c>
      <c r="AA127" s="320" t="s">
        <v>205</v>
      </c>
      <c r="AB127" s="321" t="s">
        <v>205</v>
      </c>
      <c r="AC127" s="322" t="s">
        <v>205</v>
      </c>
      <c r="AD127" s="279" t="s">
        <v>205</v>
      </c>
      <c r="AE127" s="323" t="s">
        <v>205</v>
      </c>
      <c r="AF127" s="324" t="s">
        <v>205</v>
      </c>
      <c r="AG127" s="279" t="s">
        <v>205</v>
      </c>
      <c r="AH127" s="325" t="str">
        <f t="shared" si="11"/>
        <v>Evaluación y control</v>
      </c>
      <c r="AI127" s="326" t="str">
        <f t="shared" si="12"/>
        <v>40G</v>
      </c>
      <c r="AK127" s="327" t="s">
        <v>205</v>
      </c>
      <c r="AL127" s="328" t="s">
        <v>205</v>
      </c>
      <c r="AM127" s="384" t="s">
        <v>205</v>
      </c>
      <c r="AN127" s="102"/>
      <c r="AO127" s="166"/>
      <c r="AP127" s="105"/>
      <c r="AQ127" s="105"/>
      <c r="AR127" s="106"/>
      <c r="AS127" s="77"/>
      <c r="AT127" s="75"/>
      <c r="AU127" s="107"/>
      <c r="AV127" s="106"/>
      <c r="AW127" s="105"/>
      <c r="AX127" s="166"/>
      <c r="AY127" s="105"/>
      <c r="AZ127" s="105"/>
      <c r="BA127" s="106"/>
      <c r="BB127" s="106"/>
    </row>
    <row r="128" spans="1:54" s="104" customFormat="1" ht="175.2" customHeight="1">
      <c r="A128" s="489"/>
      <c r="B128" s="468"/>
      <c r="C128" s="435"/>
      <c r="D128" s="468"/>
      <c r="E128" s="469"/>
      <c r="F128" s="437"/>
      <c r="G128" s="250" t="s">
        <v>831</v>
      </c>
      <c r="H128" s="435"/>
      <c r="I128" s="449"/>
      <c r="J128" s="449"/>
      <c r="K128" s="538"/>
      <c r="L128" s="469"/>
      <c r="M128" s="263" t="s">
        <v>64</v>
      </c>
      <c r="N128" s="123" t="s">
        <v>832</v>
      </c>
      <c r="O128" s="123" t="s">
        <v>172</v>
      </c>
      <c r="P128" s="123" t="s">
        <v>833</v>
      </c>
      <c r="Q128" s="252">
        <v>70</v>
      </c>
      <c r="R128" s="555"/>
      <c r="S128" s="469"/>
      <c r="T128" s="449"/>
      <c r="U128" s="449"/>
      <c r="V128" s="538"/>
      <c r="W128" s="469"/>
      <c r="X128" s="290" t="s">
        <v>834</v>
      </c>
      <c r="Y128" s="359" t="s">
        <v>835</v>
      </c>
      <c r="Z128" s="379" t="s">
        <v>1024</v>
      </c>
      <c r="AA128" s="320" t="s">
        <v>205</v>
      </c>
      <c r="AB128" s="321" t="s">
        <v>205</v>
      </c>
      <c r="AC128" s="322" t="s">
        <v>205</v>
      </c>
      <c r="AD128" s="279" t="s">
        <v>205</v>
      </c>
      <c r="AE128" s="323" t="s">
        <v>205</v>
      </c>
      <c r="AF128" s="324" t="s">
        <v>205</v>
      </c>
      <c r="AG128" s="279" t="s">
        <v>205</v>
      </c>
      <c r="AH128" s="325" t="str">
        <f t="shared" si="11"/>
        <v>Evaluación y control</v>
      </c>
      <c r="AI128" s="326" t="str">
        <f t="shared" si="12"/>
        <v>40G</v>
      </c>
      <c r="AK128" s="327" t="s">
        <v>205</v>
      </c>
      <c r="AL128" s="328" t="s">
        <v>205</v>
      </c>
      <c r="AM128" s="384" t="s">
        <v>205</v>
      </c>
      <c r="AN128" s="102"/>
      <c r="AO128" s="166"/>
      <c r="AP128" s="166"/>
      <c r="AQ128" s="246"/>
      <c r="AR128" s="106"/>
      <c r="AS128" s="76"/>
      <c r="AT128" s="75"/>
      <c r="AU128" s="107"/>
      <c r="AV128" s="106"/>
      <c r="AW128" s="105"/>
      <c r="AX128" s="166"/>
      <c r="AY128" s="166"/>
      <c r="AZ128" s="246"/>
      <c r="BA128" s="106"/>
      <c r="BB128" s="106"/>
    </row>
    <row r="129" spans="1:54" s="104" customFormat="1" ht="93.75" customHeight="1">
      <c r="A129" s="489"/>
      <c r="B129" s="468"/>
      <c r="C129" s="435"/>
      <c r="D129" s="468"/>
      <c r="E129" s="469"/>
      <c r="F129" s="437"/>
      <c r="G129" s="250"/>
      <c r="H129" s="435"/>
      <c r="I129" s="449"/>
      <c r="J129" s="449"/>
      <c r="K129" s="538"/>
      <c r="L129" s="469"/>
      <c r="M129" s="263" t="s">
        <v>165</v>
      </c>
      <c r="N129" s="257" t="s">
        <v>836</v>
      </c>
      <c r="O129" s="250" t="s">
        <v>155</v>
      </c>
      <c r="P129" s="250" t="s">
        <v>837</v>
      </c>
      <c r="Q129" s="252">
        <v>85</v>
      </c>
      <c r="R129" s="264">
        <f>AVERAGE(Q129:Q129)</f>
        <v>85</v>
      </c>
      <c r="S129" s="252" t="str">
        <f>IF(R129&lt;=50,"0",IF(AND(R129&gt;=50.01,R129&lt;=75),"1",IF(R129&gt;=75.01,"2")))</f>
        <v>2</v>
      </c>
      <c r="T129" s="449"/>
      <c r="U129" s="449"/>
      <c r="V129" s="538"/>
      <c r="W129" s="469"/>
      <c r="X129" s="290" t="s">
        <v>838</v>
      </c>
      <c r="Y129" s="307" t="s">
        <v>839</v>
      </c>
      <c r="Z129" s="379" t="s">
        <v>1006</v>
      </c>
      <c r="AA129" s="276" t="s">
        <v>205</v>
      </c>
      <c r="AB129" s="116" t="s">
        <v>205</v>
      </c>
      <c r="AC129" s="112" t="s">
        <v>205</v>
      </c>
      <c r="AD129" s="276" t="s">
        <v>205</v>
      </c>
      <c r="AE129" s="109" t="s">
        <v>205</v>
      </c>
      <c r="AF129" s="109" t="s">
        <v>205</v>
      </c>
      <c r="AG129" s="276" t="s">
        <v>205</v>
      </c>
      <c r="AH129" s="278" t="str">
        <f t="shared" si="11"/>
        <v>Evaluación y control</v>
      </c>
      <c r="AI129" s="277" t="str">
        <f t="shared" si="12"/>
        <v>40G</v>
      </c>
      <c r="AJ129" s="172"/>
      <c r="AK129" s="302" t="s">
        <v>205</v>
      </c>
      <c r="AL129" s="302" t="s">
        <v>205</v>
      </c>
      <c r="AM129" s="385" t="s">
        <v>205</v>
      </c>
      <c r="AN129" s="111"/>
      <c r="AO129" s="111"/>
      <c r="AP129" s="108"/>
      <c r="AQ129" s="108"/>
      <c r="AR129" s="106"/>
      <c r="AS129" s="75"/>
      <c r="AT129" s="75"/>
      <c r="AU129" s="107"/>
      <c r="AV129" s="106"/>
      <c r="AW129" s="108"/>
      <c r="AX129" s="108"/>
      <c r="AY129" s="108"/>
      <c r="AZ129" s="108"/>
      <c r="BA129" s="106"/>
      <c r="BB129" s="106"/>
    </row>
    <row r="130" spans="1:54" s="104" customFormat="1" ht="93.75" customHeight="1">
      <c r="E130" s="170"/>
      <c r="F130" s="173"/>
      <c r="G130" s="174"/>
      <c r="H130" s="174"/>
      <c r="I130" s="175"/>
      <c r="J130" s="175"/>
      <c r="K130" s="176"/>
      <c r="L130" s="177"/>
      <c r="M130" s="177"/>
      <c r="N130" s="174"/>
      <c r="O130" s="171"/>
      <c r="P130" s="171"/>
      <c r="Q130" s="170"/>
      <c r="R130" s="170"/>
      <c r="S130" s="170"/>
      <c r="T130" s="178"/>
      <c r="U130" s="178"/>
      <c r="V130" s="179"/>
      <c r="W130" s="170"/>
      <c r="X130" s="170"/>
      <c r="Y130" s="170"/>
      <c r="Z130" s="170"/>
      <c r="AA130" s="171"/>
      <c r="AB130" s="170"/>
      <c r="AC130" s="170"/>
      <c r="AD130" s="171"/>
      <c r="AE130" s="170"/>
      <c r="AF130" s="171"/>
      <c r="AG130" s="171"/>
      <c r="AH130" s="173"/>
      <c r="AI130" s="170"/>
      <c r="AK130" s="135"/>
      <c r="AN130" s="136"/>
      <c r="AO130" s="136"/>
      <c r="AP130" s="137"/>
      <c r="AQ130" s="137"/>
      <c r="AR130" s="106"/>
      <c r="AS130" s="138"/>
      <c r="AT130" s="106"/>
      <c r="AU130" s="106"/>
      <c r="AV130" s="106"/>
      <c r="AW130" s="137"/>
      <c r="AX130" s="137"/>
      <c r="AY130" s="137"/>
      <c r="AZ130" s="137"/>
      <c r="BA130" s="106"/>
      <c r="BB130" s="106"/>
    </row>
    <row r="131" spans="1:54" s="104" customFormat="1" ht="93.75" customHeight="1">
      <c r="E131" s="170"/>
      <c r="F131" s="173"/>
      <c r="G131" s="174"/>
      <c r="H131" s="174"/>
      <c r="I131" s="175"/>
      <c r="J131" s="175"/>
      <c r="K131" s="176"/>
      <c r="L131" s="177"/>
      <c r="M131" s="177"/>
      <c r="N131" s="174"/>
      <c r="O131" s="171"/>
      <c r="P131" s="171"/>
      <c r="Q131" s="170"/>
      <c r="R131" s="170"/>
      <c r="S131" s="170"/>
      <c r="T131" s="178"/>
      <c r="U131" s="178"/>
      <c r="V131" s="179"/>
      <c r="W131" s="170"/>
      <c r="X131" s="170"/>
      <c r="Y131" s="170"/>
      <c r="Z131" s="170"/>
      <c r="AA131" s="171"/>
      <c r="AB131" s="170"/>
      <c r="AC131" s="170"/>
      <c r="AD131" s="171"/>
      <c r="AE131" s="170"/>
      <c r="AF131" s="171"/>
      <c r="AG131" s="171"/>
      <c r="AH131" s="173"/>
      <c r="AI131" s="170"/>
      <c r="AK131" s="135"/>
      <c r="AN131" s="136"/>
      <c r="AO131" s="136"/>
      <c r="AP131" s="137"/>
      <c r="AQ131" s="137"/>
      <c r="AR131" s="106"/>
      <c r="AS131" s="138"/>
      <c r="AT131" s="106"/>
      <c r="AU131" s="106"/>
      <c r="AV131" s="106"/>
      <c r="AW131" s="137"/>
      <c r="AX131" s="137"/>
      <c r="AY131" s="137"/>
      <c r="AZ131" s="137"/>
      <c r="BA131" s="106"/>
      <c r="BB131" s="106"/>
    </row>
    <row r="132" spans="1:54" s="104" customFormat="1" ht="93.75" customHeight="1">
      <c r="E132" s="170"/>
      <c r="F132" s="173"/>
      <c r="G132" s="174"/>
      <c r="H132" s="174"/>
      <c r="I132" s="175"/>
      <c r="J132" s="175"/>
      <c r="K132" s="176"/>
      <c r="L132" s="177"/>
      <c r="M132" s="177"/>
      <c r="N132" s="174"/>
      <c r="O132" s="171"/>
      <c r="P132" s="171"/>
      <c r="Q132" s="170"/>
      <c r="R132" s="170"/>
      <c r="S132" s="170"/>
      <c r="T132" s="178"/>
      <c r="U132" s="178"/>
      <c r="V132" s="179"/>
      <c r="W132" s="170"/>
      <c r="X132" s="170"/>
      <c r="Y132" s="170"/>
      <c r="Z132" s="170"/>
      <c r="AA132" s="171"/>
      <c r="AB132" s="170"/>
      <c r="AC132" s="170"/>
      <c r="AD132" s="171"/>
      <c r="AE132" s="170"/>
      <c r="AF132" s="171"/>
      <c r="AG132" s="171"/>
      <c r="AH132" s="173"/>
      <c r="AI132" s="170"/>
      <c r="AK132" s="135"/>
      <c r="AN132" s="136"/>
      <c r="AO132" s="136"/>
      <c r="AP132" s="137"/>
      <c r="AQ132" s="137"/>
      <c r="AR132" s="106"/>
      <c r="AS132" s="138"/>
      <c r="AT132" s="106"/>
      <c r="AU132" s="106"/>
      <c r="AV132" s="106"/>
      <c r="AW132" s="137"/>
      <c r="AX132" s="137"/>
      <c r="AY132" s="137"/>
      <c r="AZ132" s="137"/>
      <c r="BA132" s="106"/>
      <c r="BB132" s="106"/>
    </row>
    <row r="133" spans="1:54" s="104" customFormat="1" ht="93.75" customHeight="1">
      <c r="E133" s="170"/>
      <c r="F133" s="173"/>
      <c r="G133" s="174"/>
      <c r="H133" s="174"/>
      <c r="I133" s="175"/>
      <c r="J133" s="175"/>
      <c r="K133" s="176"/>
      <c r="L133" s="177"/>
      <c r="M133" s="177"/>
      <c r="N133" s="174"/>
      <c r="O133" s="171"/>
      <c r="P133" s="171"/>
      <c r="Q133" s="170"/>
      <c r="R133" s="170"/>
      <c r="S133" s="170"/>
      <c r="T133" s="178"/>
      <c r="U133" s="178"/>
      <c r="V133" s="179"/>
      <c r="W133" s="170"/>
      <c r="X133" s="170"/>
      <c r="Y133" s="170"/>
      <c r="Z133" s="170"/>
      <c r="AA133" s="171"/>
      <c r="AB133" s="170"/>
      <c r="AC133" s="170"/>
      <c r="AD133" s="171"/>
      <c r="AE133" s="170"/>
      <c r="AF133" s="171"/>
      <c r="AG133" s="171"/>
      <c r="AH133" s="173"/>
      <c r="AI133" s="170"/>
      <c r="AK133" s="135"/>
      <c r="AN133" s="136"/>
      <c r="AO133" s="136"/>
      <c r="AP133" s="137"/>
      <c r="AQ133" s="137"/>
      <c r="AR133" s="106"/>
      <c r="AS133" s="138"/>
      <c r="AT133" s="106"/>
      <c r="AU133" s="106"/>
      <c r="AV133" s="106"/>
      <c r="AW133" s="137"/>
      <c r="AX133" s="137"/>
      <c r="AY133" s="137"/>
      <c r="AZ133" s="137"/>
      <c r="BA133" s="106"/>
      <c r="BB133" s="106"/>
    </row>
    <row r="134" spans="1:54" s="104" customFormat="1" ht="93.75" customHeight="1">
      <c r="E134" s="170"/>
      <c r="F134" s="173"/>
      <c r="G134" s="174"/>
      <c r="H134" s="174"/>
      <c r="I134" s="175"/>
      <c r="J134" s="175"/>
      <c r="K134" s="176"/>
      <c r="L134" s="177"/>
      <c r="M134" s="177"/>
      <c r="N134" s="174"/>
      <c r="O134" s="171"/>
      <c r="P134" s="171"/>
      <c r="Q134" s="170"/>
      <c r="R134" s="170"/>
      <c r="S134" s="170"/>
      <c r="T134" s="178"/>
      <c r="U134" s="178"/>
      <c r="V134" s="179"/>
      <c r="W134" s="170"/>
      <c r="X134" s="170"/>
      <c r="Y134" s="170"/>
      <c r="Z134" s="170"/>
      <c r="AA134" s="171"/>
      <c r="AB134" s="170"/>
      <c r="AC134" s="170"/>
      <c r="AD134" s="171"/>
      <c r="AE134" s="170"/>
      <c r="AF134" s="171"/>
      <c r="AG134" s="171"/>
      <c r="AH134" s="173"/>
      <c r="AI134" s="170"/>
      <c r="AK134" s="135"/>
      <c r="AN134" s="136"/>
      <c r="AO134" s="136"/>
      <c r="AP134" s="137"/>
      <c r="AQ134" s="137"/>
      <c r="AR134" s="106"/>
      <c r="AS134" s="138"/>
      <c r="AT134" s="106"/>
      <c r="AU134" s="106"/>
      <c r="AV134" s="106"/>
      <c r="AW134" s="137"/>
      <c r="AX134" s="137"/>
      <c r="AY134" s="137"/>
      <c r="AZ134" s="137"/>
      <c r="BA134" s="106"/>
      <c r="BB134" s="106"/>
    </row>
    <row r="135" spans="1:54" s="104" customFormat="1" ht="93.75" customHeight="1">
      <c r="E135" s="170"/>
      <c r="F135" s="173"/>
      <c r="G135" s="174"/>
      <c r="H135" s="174"/>
      <c r="I135" s="175"/>
      <c r="J135" s="175"/>
      <c r="K135" s="176"/>
      <c r="L135" s="177"/>
      <c r="M135" s="177"/>
      <c r="N135" s="174"/>
      <c r="O135" s="171"/>
      <c r="P135" s="171"/>
      <c r="Q135" s="170"/>
      <c r="R135" s="170"/>
      <c r="S135" s="170"/>
      <c r="T135" s="178"/>
      <c r="U135" s="178"/>
      <c r="V135" s="179"/>
      <c r="W135" s="170"/>
      <c r="X135" s="170"/>
      <c r="Y135" s="170"/>
      <c r="Z135" s="170"/>
      <c r="AA135" s="171"/>
      <c r="AB135" s="170"/>
      <c r="AC135" s="170"/>
      <c r="AD135" s="171"/>
      <c r="AE135" s="170"/>
      <c r="AF135" s="171"/>
      <c r="AG135" s="171"/>
      <c r="AH135" s="173"/>
      <c r="AI135" s="170"/>
      <c r="AK135" s="135"/>
      <c r="AN135" s="136"/>
      <c r="AO135" s="136"/>
      <c r="AP135" s="137"/>
      <c r="AQ135" s="137"/>
      <c r="AR135" s="106"/>
      <c r="AS135" s="138"/>
      <c r="AT135" s="106"/>
      <c r="AU135" s="106"/>
      <c r="AV135" s="106"/>
      <c r="AW135" s="137"/>
      <c r="AX135" s="137"/>
      <c r="AY135" s="137"/>
      <c r="AZ135" s="137"/>
      <c r="BA135" s="106"/>
      <c r="BB135" s="106"/>
    </row>
    <row r="136" spans="1:54" ht="93.75" customHeight="1">
      <c r="B136" s="49"/>
      <c r="C136" s="49"/>
      <c r="D136" s="49"/>
      <c r="F136" s="180"/>
      <c r="G136" s="181"/>
      <c r="H136" s="181"/>
      <c r="I136" s="182"/>
      <c r="J136" s="182"/>
      <c r="K136" s="183"/>
      <c r="L136" s="184"/>
      <c r="M136" s="184"/>
      <c r="N136" s="181"/>
      <c r="AK136" s="52"/>
      <c r="AL136" s="49"/>
      <c r="AN136" s="50"/>
      <c r="AO136" s="50"/>
      <c r="AP136" s="82"/>
      <c r="AQ136" s="82"/>
      <c r="AW136" s="82"/>
      <c r="AX136" s="82"/>
      <c r="AY136" s="82"/>
      <c r="AZ136" s="82"/>
    </row>
    <row r="137" spans="1:54" ht="93.75" customHeight="1">
      <c r="B137" s="49"/>
      <c r="C137" s="49"/>
      <c r="D137" s="49"/>
      <c r="E137" s="184"/>
      <c r="F137" s="180"/>
      <c r="G137" s="181"/>
      <c r="H137" s="181"/>
      <c r="I137" s="182"/>
      <c r="J137" s="182"/>
      <c r="K137" s="183"/>
      <c r="L137" s="184"/>
      <c r="M137" s="184"/>
      <c r="N137" s="181"/>
      <c r="O137" s="181"/>
      <c r="P137" s="181"/>
      <c r="Q137" s="184"/>
      <c r="R137" s="184"/>
      <c r="S137" s="184"/>
      <c r="T137" s="182"/>
      <c r="U137" s="182"/>
      <c r="V137" s="183"/>
      <c r="W137" s="184"/>
      <c r="X137" s="184"/>
      <c r="Y137" s="184"/>
      <c r="Z137" s="184"/>
      <c r="AA137" s="181"/>
      <c r="AB137" s="184"/>
      <c r="AC137" s="184"/>
      <c r="AD137" s="181"/>
      <c r="AE137" s="184"/>
      <c r="AF137" s="181"/>
      <c r="AG137" s="181"/>
      <c r="AK137" s="52"/>
      <c r="AL137" s="49"/>
      <c r="AN137" s="50"/>
      <c r="AO137" s="50"/>
      <c r="AP137" s="82"/>
      <c r="AQ137" s="82"/>
      <c r="AS137" s="86"/>
      <c r="AW137" s="82"/>
      <c r="AX137" s="82"/>
      <c r="AY137" s="82"/>
      <c r="AZ137" s="82"/>
    </row>
    <row r="138" spans="1:54" ht="93.75" customHeight="1">
      <c r="B138" s="49"/>
      <c r="C138" s="49"/>
      <c r="D138" s="49"/>
      <c r="E138" s="184"/>
      <c r="F138" s="180"/>
      <c r="G138" s="181"/>
      <c r="H138" s="181"/>
      <c r="I138" s="182"/>
      <c r="J138" s="182"/>
      <c r="K138" s="183"/>
      <c r="L138" s="184"/>
      <c r="M138" s="184"/>
      <c r="N138" s="181"/>
      <c r="O138" s="181"/>
      <c r="P138" s="181"/>
      <c r="Q138" s="184"/>
      <c r="R138" s="184"/>
      <c r="S138" s="184"/>
      <c r="T138" s="182"/>
      <c r="U138" s="182"/>
      <c r="V138" s="183"/>
      <c r="W138" s="184"/>
      <c r="X138" s="184"/>
      <c r="Y138" s="184"/>
      <c r="Z138" s="184"/>
      <c r="AA138" s="181"/>
      <c r="AB138" s="184"/>
      <c r="AC138" s="184"/>
      <c r="AD138" s="181"/>
      <c r="AE138" s="184"/>
      <c r="AF138" s="181"/>
      <c r="AG138" s="181"/>
      <c r="AK138" s="52"/>
      <c r="AL138" s="49"/>
      <c r="AN138" s="50"/>
      <c r="AO138" s="50"/>
      <c r="AP138" s="82"/>
      <c r="AQ138" s="82"/>
      <c r="AS138" s="86"/>
      <c r="AW138" s="82"/>
      <c r="AX138" s="82"/>
      <c r="AY138" s="82"/>
      <c r="AZ138" s="82"/>
    </row>
    <row r="139" spans="1:54" ht="93.75" customHeight="1">
      <c r="B139" s="49"/>
      <c r="C139" s="49"/>
      <c r="D139" s="49"/>
      <c r="E139" s="184"/>
      <c r="F139" s="180"/>
      <c r="G139" s="181"/>
      <c r="H139" s="181"/>
      <c r="I139" s="182"/>
      <c r="J139" s="182"/>
      <c r="K139" s="183"/>
      <c r="L139" s="184"/>
      <c r="M139" s="184"/>
      <c r="N139" s="181"/>
      <c r="O139" s="181"/>
      <c r="P139" s="181"/>
      <c r="Q139" s="184"/>
      <c r="R139" s="184"/>
      <c r="S139" s="184"/>
      <c r="T139" s="182"/>
      <c r="U139" s="182"/>
      <c r="V139" s="183"/>
      <c r="W139" s="184"/>
      <c r="X139" s="184"/>
      <c r="Y139" s="184"/>
      <c r="Z139" s="184"/>
      <c r="AA139" s="181"/>
      <c r="AB139" s="184"/>
      <c r="AC139" s="184"/>
      <c r="AD139" s="181"/>
      <c r="AE139" s="184"/>
      <c r="AF139" s="181"/>
      <c r="AG139" s="181"/>
      <c r="AK139" s="52"/>
      <c r="AL139" s="49"/>
      <c r="AN139" s="50"/>
      <c r="AO139" s="50"/>
      <c r="AP139" s="82"/>
      <c r="AQ139" s="82"/>
      <c r="AS139" s="86"/>
      <c r="AW139" s="82"/>
      <c r="AX139" s="82"/>
      <c r="AY139" s="82"/>
      <c r="AZ139" s="82"/>
    </row>
    <row r="140" spans="1:54" ht="93.75" customHeight="1">
      <c r="B140" s="49"/>
      <c r="C140" s="49"/>
      <c r="D140" s="49"/>
      <c r="E140" s="184"/>
      <c r="F140" s="180"/>
      <c r="G140" s="181"/>
      <c r="H140" s="181"/>
      <c r="I140" s="182"/>
      <c r="J140" s="182"/>
      <c r="K140" s="183"/>
      <c r="L140" s="184"/>
      <c r="M140" s="184"/>
      <c r="N140" s="181"/>
      <c r="O140" s="181"/>
      <c r="P140" s="181"/>
      <c r="Q140" s="184"/>
      <c r="R140" s="184"/>
      <c r="S140" s="184"/>
      <c r="T140" s="182"/>
      <c r="U140" s="182"/>
      <c r="V140" s="183"/>
      <c r="W140" s="184"/>
      <c r="X140" s="184"/>
      <c r="Y140" s="184"/>
      <c r="Z140" s="184"/>
      <c r="AA140" s="181"/>
      <c r="AB140" s="184"/>
      <c r="AC140" s="184"/>
      <c r="AD140" s="181"/>
      <c r="AE140" s="184"/>
      <c r="AF140" s="181"/>
      <c r="AG140" s="181"/>
      <c r="AK140" s="52"/>
      <c r="AL140" s="49"/>
      <c r="AN140" s="50"/>
      <c r="AO140" s="50"/>
      <c r="AP140" s="82"/>
      <c r="AQ140" s="82"/>
      <c r="AS140" s="86"/>
      <c r="AW140" s="82"/>
      <c r="AX140" s="82"/>
      <c r="AY140" s="82"/>
      <c r="AZ140" s="82"/>
    </row>
    <row r="141" spans="1:54" ht="93.75" customHeight="1">
      <c r="B141" s="49"/>
      <c r="C141" s="49"/>
      <c r="D141" s="49"/>
      <c r="E141" s="184"/>
      <c r="F141" s="180"/>
      <c r="G141" s="181"/>
      <c r="H141" s="181"/>
      <c r="I141" s="182"/>
      <c r="J141" s="182"/>
      <c r="K141" s="183"/>
      <c r="L141" s="184"/>
      <c r="M141" s="184"/>
      <c r="N141" s="181"/>
      <c r="O141" s="181"/>
      <c r="P141" s="181"/>
      <c r="Q141" s="184"/>
      <c r="R141" s="184"/>
      <c r="S141" s="184"/>
      <c r="T141" s="182"/>
      <c r="U141" s="182"/>
      <c r="V141" s="183"/>
      <c r="W141" s="184"/>
      <c r="X141" s="184"/>
      <c r="Y141" s="184"/>
      <c r="Z141" s="184"/>
      <c r="AA141" s="181"/>
      <c r="AB141" s="184"/>
      <c r="AC141" s="184"/>
      <c r="AD141" s="181"/>
      <c r="AE141" s="184"/>
      <c r="AF141" s="181"/>
      <c r="AG141" s="181"/>
      <c r="AK141" s="52"/>
      <c r="AL141" s="49"/>
      <c r="AN141" s="50"/>
      <c r="AO141" s="50"/>
      <c r="AP141" s="82"/>
      <c r="AQ141" s="82"/>
      <c r="AS141" s="86"/>
      <c r="AW141" s="82"/>
      <c r="AX141" s="82"/>
      <c r="AY141" s="82"/>
      <c r="AZ141" s="82"/>
    </row>
    <row r="142" spans="1:54" ht="93.75" customHeight="1">
      <c r="B142" s="49"/>
      <c r="C142" s="49"/>
      <c r="D142" s="49"/>
      <c r="E142" s="184"/>
      <c r="F142" s="180"/>
      <c r="G142" s="181"/>
      <c r="H142" s="181"/>
      <c r="I142" s="182"/>
      <c r="J142" s="182"/>
      <c r="K142" s="183"/>
      <c r="L142" s="184"/>
      <c r="M142" s="184"/>
      <c r="N142" s="181"/>
      <c r="O142" s="181"/>
      <c r="P142" s="181"/>
      <c r="Q142" s="184"/>
      <c r="R142" s="184"/>
      <c r="S142" s="184"/>
      <c r="T142" s="182"/>
      <c r="U142" s="182"/>
      <c r="V142" s="183"/>
      <c r="W142" s="184"/>
      <c r="X142" s="184"/>
      <c r="Y142" s="184"/>
      <c r="Z142" s="184"/>
      <c r="AA142" s="181"/>
      <c r="AB142" s="184"/>
      <c r="AC142" s="184"/>
      <c r="AD142" s="181"/>
      <c r="AE142" s="184"/>
      <c r="AF142" s="181"/>
      <c r="AG142" s="181"/>
      <c r="AK142" s="52"/>
      <c r="AL142" s="49"/>
      <c r="AN142" s="50"/>
      <c r="AO142" s="50"/>
      <c r="AP142" s="82"/>
      <c r="AQ142" s="82"/>
      <c r="AS142" s="86"/>
      <c r="AW142" s="82"/>
      <c r="AX142" s="82"/>
      <c r="AY142" s="82"/>
      <c r="AZ142" s="82"/>
    </row>
    <row r="143" spans="1:54" ht="93.75" customHeight="1">
      <c r="B143" s="49"/>
      <c r="C143" s="49"/>
      <c r="D143" s="49"/>
      <c r="E143" s="184"/>
      <c r="F143" s="180"/>
      <c r="G143" s="181"/>
      <c r="H143" s="181"/>
      <c r="I143" s="182"/>
      <c r="J143" s="182"/>
      <c r="K143" s="183"/>
      <c r="L143" s="184"/>
      <c r="M143" s="184"/>
      <c r="N143" s="181"/>
      <c r="O143" s="181"/>
      <c r="P143" s="181"/>
      <c r="Q143" s="184"/>
      <c r="R143" s="184"/>
      <c r="S143" s="184"/>
      <c r="T143" s="182"/>
      <c r="U143" s="182"/>
      <c r="V143" s="183"/>
      <c r="W143" s="184"/>
      <c r="X143" s="184"/>
      <c r="Y143" s="184"/>
      <c r="Z143" s="184"/>
      <c r="AA143" s="181"/>
      <c r="AB143" s="184"/>
      <c r="AC143" s="184"/>
      <c r="AD143" s="181"/>
      <c r="AE143" s="184"/>
      <c r="AF143" s="181"/>
      <c r="AG143" s="181"/>
      <c r="AK143" s="52"/>
      <c r="AL143" s="49"/>
      <c r="AN143" s="50"/>
      <c r="AO143" s="50"/>
      <c r="AP143" s="82"/>
      <c r="AQ143" s="82"/>
      <c r="AS143" s="86"/>
      <c r="AW143" s="82"/>
      <c r="AX143" s="82"/>
      <c r="AY143" s="82"/>
      <c r="AZ143" s="82"/>
    </row>
    <row r="144" spans="1:54" ht="93.75" customHeight="1">
      <c r="B144" s="49"/>
      <c r="C144" s="49"/>
      <c r="D144" s="49"/>
      <c r="E144" s="184"/>
      <c r="F144" s="180"/>
      <c r="G144" s="181"/>
      <c r="H144" s="181"/>
      <c r="I144" s="182"/>
      <c r="J144" s="182"/>
      <c r="K144" s="183"/>
      <c r="L144" s="184"/>
      <c r="M144" s="184"/>
      <c r="N144" s="181"/>
      <c r="O144" s="181"/>
      <c r="P144" s="181"/>
      <c r="Q144" s="184"/>
      <c r="R144" s="184"/>
      <c r="S144" s="184"/>
      <c r="T144" s="182"/>
      <c r="U144" s="182"/>
      <c r="V144" s="183"/>
      <c r="W144" s="184"/>
      <c r="X144" s="184"/>
      <c r="Y144" s="184"/>
      <c r="Z144" s="184"/>
      <c r="AA144" s="181"/>
      <c r="AB144" s="184"/>
      <c r="AC144" s="184"/>
      <c r="AD144" s="181"/>
      <c r="AE144" s="184"/>
      <c r="AF144" s="181"/>
      <c r="AG144" s="181"/>
      <c r="AK144" s="52"/>
      <c r="AL144" s="49"/>
      <c r="AN144" s="50"/>
      <c r="AO144" s="50"/>
      <c r="AP144" s="82"/>
      <c r="AQ144" s="82"/>
      <c r="AS144" s="86"/>
      <c r="AW144" s="82"/>
      <c r="AX144" s="82"/>
      <c r="AY144" s="82"/>
      <c r="AZ144" s="82"/>
    </row>
    <row r="145" spans="2:52" ht="105" customHeight="1">
      <c r="B145" s="49"/>
      <c r="C145" s="49"/>
      <c r="D145" s="49"/>
      <c r="E145" s="184"/>
      <c r="F145" s="180"/>
      <c r="G145" s="181"/>
      <c r="H145" s="181"/>
      <c r="I145" s="182"/>
      <c r="J145" s="182"/>
      <c r="K145" s="183"/>
      <c r="L145" s="184"/>
      <c r="M145" s="184"/>
      <c r="N145" s="181"/>
      <c r="O145" s="181"/>
      <c r="P145" s="181"/>
      <c r="Q145" s="184"/>
      <c r="R145" s="184"/>
      <c r="S145" s="184"/>
      <c r="T145" s="182"/>
      <c r="U145" s="182"/>
      <c r="V145" s="183"/>
      <c r="W145" s="184"/>
      <c r="X145" s="184"/>
      <c r="Y145" s="184"/>
      <c r="Z145" s="184"/>
      <c r="AA145" s="181"/>
      <c r="AB145" s="184"/>
      <c r="AC145" s="184"/>
      <c r="AD145" s="181"/>
      <c r="AE145" s="184"/>
      <c r="AF145" s="181"/>
      <c r="AG145" s="181"/>
      <c r="AK145" s="52"/>
      <c r="AL145" s="49"/>
      <c r="AN145" s="50"/>
      <c r="AO145" s="50"/>
      <c r="AP145" s="82"/>
      <c r="AQ145" s="82"/>
      <c r="AS145" s="86"/>
      <c r="AW145" s="82"/>
      <c r="AX145" s="82"/>
      <c r="AY145" s="82"/>
      <c r="AZ145" s="82"/>
    </row>
    <row r="146" spans="2:52" ht="85.5" customHeight="1">
      <c r="B146" s="49"/>
      <c r="C146" s="49"/>
      <c r="D146" s="49"/>
      <c r="E146" s="184"/>
      <c r="F146" s="180"/>
      <c r="G146" s="181"/>
      <c r="H146" s="181"/>
      <c r="I146" s="182"/>
      <c r="J146" s="182"/>
      <c r="K146" s="183"/>
      <c r="L146" s="184"/>
      <c r="M146" s="184"/>
      <c r="N146" s="181"/>
      <c r="O146" s="181"/>
      <c r="P146" s="181"/>
      <c r="Q146" s="184"/>
      <c r="R146" s="184"/>
      <c r="S146" s="184"/>
      <c r="T146" s="182"/>
      <c r="U146" s="182"/>
      <c r="V146" s="183"/>
      <c r="W146" s="184"/>
      <c r="X146" s="184"/>
      <c r="Y146" s="184"/>
      <c r="Z146" s="184"/>
      <c r="AA146" s="181"/>
      <c r="AB146" s="184"/>
      <c r="AC146" s="184"/>
      <c r="AD146" s="181"/>
      <c r="AE146" s="184"/>
      <c r="AF146" s="181"/>
      <c r="AG146" s="181"/>
      <c r="AK146" s="52"/>
      <c r="AL146" s="49"/>
      <c r="AN146" s="50"/>
      <c r="AO146" s="50"/>
      <c r="AP146" s="82"/>
      <c r="AQ146" s="82"/>
      <c r="AS146" s="86"/>
      <c r="AW146" s="82"/>
      <c r="AX146" s="82"/>
      <c r="AY146" s="82"/>
      <c r="AZ146" s="82"/>
    </row>
    <row r="147" spans="2:52" ht="85.5" customHeight="1">
      <c r="B147" s="49"/>
      <c r="C147" s="49"/>
      <c r="D147" s="49"/>
      <c r="E147" s="184"/>
      <c r="F147" s="180"/>
      <c r="G147" s="181"/>
      <c r="H147" s="181"/>
      <c r="I147" s="182"/>
      <c r="J147" s="182"/>
      <c r="K147" s="183"/>
      <c r="L147" s="184"/>
      <c r="M147" s="184"/>
      <c r="N147" s="181"/>
      <c r="O147" s="181"/>
      <c r="P147" s="181"/>
      <c r="Q147" s="184"/>
      <c r="R147" s="184"/>
      <c r="S147" s="184"/>
      <c r="T147" s="182"/>
      <c r="U147" s="182"/>
      <c r="V147" s="183"/>
      <c r="W147" s="184"/>
      <c r="X147" s="184"/>
      <c r="Y147" s="184"/>
      <c r="Z147" s="184"/>
      <c r="AA147" s="181"/>
      <c r="AB147" s="184"/>
      <c r="AC147" s="184"/>
      <c r="AD147" s="181"/>
      <c r="AE147" s="184"/>
      <c r="AF147" s="181"/>
      <c r="AG147" s="181"/>
      <c r="AK147" s="52"/>
      <c r="AL147" s="49"/>
      <c r="AN147" s="50"/>
      <c r="AO147" s="50"/>
      <c r="AP147" s="82"/>
      <c r="AQ147" s="82"/>
      <c r="AS147" s="86"/>
      <c r="AW147" s="82"/>
      <c r="AX147" s="82"/>
      <c r="AY147" s="82"/>
      <c r="AZ147" s="82"/>
    </row>
    <row r="148" spans="2:52" ht="85.5" customHeight="1">
      <c r="B148" s="49"/>
      <c r="C148" s="49"/>
      <c r="D148" s="49"/>
      <c r="E148" s="184"/>
      <c r="F148" s="180"/>
      <c r="G148" s="181"/>
      <c r="H148" s="181"/>
      <c r="I148" s="182"/>
      <c r="J148" s="182"/>
      <c r="K148" s="183"/>
      <c r="L148" s="184"/>
      <c r="M148" s="184"/>
      <c r="N148" s="181"/>
      <c r="O148" s="181"/>
      <c r="P148" s="181"/>
      <c r="Q148" s="184"/>
      <c r="R148" s="184"/>
      <c r="S148" s="184"/>
      <c r="T148" s="182"/>
      <c r="U148" s="182"/>
      <c r="V148" s="183"/>
      <c r="W148" s="184"/>
      <c r="X148" s="184"/>
      <c r="Y148" s="184"/>
      <c r="Z148" s="184"/>
      <c r="AA148" s="181"/>
      <c r="AB148" s="184"/>
      <c r="AC148" s="184"/>
      <c r="AD148" s="181"/>
      <c r="AE148" s="184"/>
      <c r="AF148" s="181"/>
      <c r="AG148" s="181"/>
      <c r="AK148" s="52"/>
      <c r="AL148" s="49"/>
      <c r="AN148" s="50"/>
      <c r="AO148" s="50"/>
      <c r="AP148" s="82"/>
      <c r="AQ148" s="82"/>
      <c r="AS148" s="86"/>
      <c r="AW148" s="82"/>
      <c r="AX148" s="82"/>
      <c r="AY148" s="82"/>
      <c r="AZ148" s="82"/>
    </row>
    <row r="149" spans="2:52" ht="85.5" customHeight="1">
      <c r="B149" s="49"/>
      <c r="C149" s="49"/>
      <c r="D149" s="49"/>
      <c r="E149" s="184"/>
      <c r="F149" s="180"/>
      <c r="G149" s="181"/>
      <c r="H149" s="181"/>
      <c r="I149" s="182"/>
      <c r="J149" s="182"/>
      <c r="K149" s="183"/>
      <c r="L149" s="184"/>
      <c r="M149" s="184"/>
      <c r="N149" s="181"/>
      <c r="O149" s="181"/>
      <c r="P149" s="181"/>
      <c r="Q149" s="184"/>
      <c r="R149" s="184"/>
      <c r="S149" s="184"/>
      <c r="T149" s="182"/>
      <c r="U149" s="182"/>
      <c r="V149" s="183"/>
      <c r="W149" s="184"/>
      <c r="X149" s="184"/>
      <c r="Y149" s="184"/>
      <c r="Z149" s="184"/>
      <c r="AA149" s="181"/>
      <c r="AB149" s="184"/>
      <c r="AC149" s="184"/>
      <c r="AD149" s="181"/>
      <c r="AE149" s="184"/>
      <c r="AF149" s="181"/>
      <c r="AG149" s="181"/>
      <c r="AK149" s="52"/>
      <c r="AL149" s="49"/>
      <c r="AN149" s="50"/>
      <c r="AO149" s="50"/>
      <c r="AP149" s="82"/>
      <c r="AQ149" s="82"/>
      <c r="AS149" s="86"/>
      <c r="AW149" s="82"/>
      <c r="AX149" s="82"/>
      <c r="AY149" s="82"/>
      <c r="AZ149" s="82"/>
    </row>
    <row r="150" spans="2:52" ht="85.5" customHeight="1">
      <c r="B150" s="49"/>
      <c r="C150" s="49"/>
      <c r="D150" s="49"/>
      <c r="E150" s="184"/>
      <c r="F150" s="180"/>
      <c r="G150" s="181"/>
      <c r="H150" s="181"/>
      <c r="I150" s="182"/>
      <c r="J150" s="182"/>
      <c r="K150" s="183"/>
      <c r="L150" s="184"/>
      <c r="M150" s="184"/>
      <c r="N150" s="181"/>
      <c r="O150" s="181"/>
      <c r="P150" s="181"/>
      <c r="Q150" s="184"/>
      <c r="R150" s="184"/>
      <c r="S150" s="184"/>
      <c r="T150" s="182"/>
      <c r="U150" s="182"/>
      <c r="V150" s="183"/>
      <c r="W150" s="184"/>
      <c r="X150" s="184"/>
      <c r="Y150" s="184"/>
      <c r="Z150" s="184"/>
      <c r="AA150" s="181"/>
      <c r="AB150" s="184"/>
      <c r="AC150" s="184"/>
      <c r="AD150" s="181"/>
      <c r="AE150" s="184"/>
      <c r="AF150" s="181"/>
      <c r="AG150" s="181"/>
      <c r="AK150" s="52"/>
      <c r="AL150" s="49"/>
      <c r="AN150" s="50"/>
      <c r="AO150" s="50"/>
      <c r="AP150" s="82"/>
      <c r="AQ150" s="82"/>
      <c r="AS150" s="86"/>
      <c r="AW150" s="82"/>
      <c r="AX150" s="82"/>
      <c r="AY150" s="82"/>
      <c r="AZ150" s="82"/>
    </row>
    <row r="151" spans="2:52" ht="85.5" customHeight="1">
      <c r="B151" s="49"/>
      <c r="C151" s="49"/>
      <c r="D151" s="49"/>
      <c r="E151" s="184"/>
      <c r="F151" s="180"/>
      <c r="G151" s="181"/>
      <c r="H151" s="181"/>
      <c r="I151" s="182"/>
      <c r="J151" s="182"/>
      <c r="K151" s="183"/>
      <c r="L151" s="184"/>
      <c r="M151" s="184"/>
      <c r="N151" s="181"/>
      <c r="O151" s="181"/>
      <c r="P151" s="181"/>
      <c r="Q151" s="184"/>
      <c r="R151" s="184"/>
      <c r="S151" s="184"/>
      <c r="T151" s="182"/>
      <c r="U151" s="182"/>
      <c r="V151" s="183"/>
      <c r="W151" s="184"/>
      <c r="X151" s="184"/>
      <c r="Y151" s="184"/>
      <c r="Z151" s="184"/>
      <c r="AA151" s="181"/>
      <c r="AB151" s="184"/>
      <c r="AC151" s="184"/>
      <c r="AD151" s="181"/>
      <c r="AE151" s="184"/>
      <c r="AF151" s="181"/>
      <c r="AG151" s="181"/>
      <c r="AK151" s="52"/>
      <c r="AL151" s="49"/>
      <c r="AN151" s="50"/>
      <c r="AO151" s="50"/>
      <c r="AP151" s="82"/>
      <c r="AQ151" s="82"/>
      <c r="AS151" s="86"/>
      <c r="AW151" s="82"/>
      <c r="AX151" s="82"/>
      <c r="AY151" s="82"/>
      <c r="AZ151" s="82"/>
    </row>
    <row r="152" spans="2:52" ht="85.5" customHeight="1">
      <c r="B152" s="49"/>
      <c r="C152" s="49"/>
      <c r="D152" s="49"/>
      <c r="E152" s="184"/>
      <c r="F152" s="180"/>
      <c r="G152" s="181"/>
      <c r="H152" s="181"/>
      <c r="I152" s="182"/>
      <c r="J152" s="182"/>
      <c r="K152" s="183"/>
      <c r="L152" s="184"/>
      <c r="M152" s="184"/>
      <c r="N152" s="181"/>
      <c r="O152" s="181"/>
      <c r="P152" s="181"/>
      <c r="Q152" s="184"/>
      <c r="R152" s="184"/>
      <c r="S152" s="184"/>
      <c r="T152" s="182"/>
      <c r="U152" s="182"/>
      <c r="V152" s="183"/>
      <c r="W152" s="184"/>
      <c r="X152" s="184"/>
      <c r="Y152" s="184"/>
      <c r="Z152" s="184"/>
      <c r="AA152" s="181"/>
      <c r="AB152" s="184"/>
      <c r="AC152" s="184"/>
      <c r="AD152" s="181"/>
      <c r="AE152" s="184"/>
      <c r="AF152" s="181"/>
      <c r="AG152" s="181"/>
      <c r="AK152" s="52"/>
      <c r="AL152" s="49"/>
      <c r="AN152" s="50"/>
      <c r="AO152" s="50"/>
      <c r="AP152" s="82"/>
      <c r="AQ152" s="82"/>
      <c r="AS152" s="86"/>
      <c r="AW152" s="82"/>
      <c r="AX152" s="82"/>
      <c r="AY152" s="82"/>
      <c r="AZ152" s="82"/>
    </row>
    <row r="153" spans="2:52" ht="85.5" customHeight="1">
      <c r="B153" s="49"/>
      <c r="C153" s="49"/>
      <c r="D153" s="49"/>
      <c r="E153" s="184"/>
      <c r="F153" s="180"/>
      <c r="G153" s="181"/>
      <c r="H153" s="181"/>
      <c r="I153" s="182"/>
      <c r="J153" s="182"/>
      <c r="K153" s="183"/>
      <c r="L153" s="184"/>
      <c r="M153" s="184"/>
      <c r="N153" s="181"/>
      <c r="O153" s="181"/>
      <c r="P153" s="181"/>
      <c r="Q153" s="184"/>
      <c r="R153" s="184"/>
      <c r="S153" s="184"/>
      <c r="T153" s="182"/>
      <c r="U153" s="182"/>
      <c r="V153" s="183"/>
      <c r="W153" s="184"/>
      <c r="X153" s="184"/>
      <c r="Y153" s="184"/>
      <c r="Z153" s="184"/>
      <c r="AA153" s="181"/>
      <c r="AB153" s="184"/>
      <c r="AC153" s="184"/>
      <c r="AD153" s="181"/>
      <c r="AE153" s="184"/>
      <c r="AF153" s="181"/>
      <c r="AG153" s="181"/>
      <c r="AK153" s="52"/>
      <c r="AL153" s="49"/>
      <c r="AN153" s="50"/>
      <c r="AO153" s="50"/>
      <c r="AP153" s="82"/>
      <c r="AQ153" s="82"/>
      <c r="AS153" s="86"/>
      <c r="AW153" s="82"/>
      <c r="AX153" s="82"/>
      <c r="AY153" s="82"/>
      <c r="AZ153" s="82"/>
    </row>
    <row r="154" spans="2:52" ht="85.5" customHeight="1">
      <c r="B154" s="49"/>
      <c r="C154" s="49"/>
      <c r="D154" s="49"/>
      <c r="E154" s="184"/>
      <c r="F154" s="180"/>
      <c r="G154" s="181"/>
      <c r="H154" s="181"/>
      <c r="I154" s="182"/>
      <c r="J154" s="182"/>
      <c r="K154" s="183"/>
      <c r="L154" s="184"/>
      <c r="M154" s="184"/>
      <c r="N154" s="181"/>
      <c r="O154" s="181"/>
      <c r="P154" s="181"/>
      <c r="Q154" s="184"/>
      <c r="R154" s="184"/>
      <c r="S154" s="184"/>
      <c r="T154" s="182"/>
      <c r="U154" s="182"/>
      <c r="V154" s="183"/>
      <c r="W154" s="184"/>
      <c r="X154" s="184"/>
      <c r="Y154" s="184"/>
      <c r="Z154" s="184"/>
      <c r="AA154" s="181"/>
      <c r="AB154" s="184"/>
      <c r="AC154" s="184"/>
      <c r="AD154" s="181"/>
      <c r="AE154" s="184"/>
      <c r="AF154" s="181"/>
      <c r="AG154" s="181"/>
      <c r="AK154" s="52"/>
      <c r="AL154" s="49"/>
      <c r="AN154" s="50"/>
      <c r="AO154" s="50"/>
      <c r="AP154" s="82"/>
      <c r="AQ154" s="82"/>
      <c r="AS154" s="86"/>
      <c r="AW154" s="82"/>
      <c r="AX154" s="82"/>
      <c r="AY154" s="82"/>
      <c r="AZ154" s="82"/>
    </row>
    <row r="155" spans="2:52" ht="70.5" customHeight="1">
      <c r="B155" s="49"/>
      <c r="C155" s="49"/>
      <c r="D155" s="49"/>
      <c r="E155" s="184"/>
      <c r="F155" s="180"/>
      <c r="G155" s="181"/>
      <c r="H155" s="181"/>
      <c r="I155" s="182"/>
      <c r="J155" s="182"/>
      <c r="K155" s="183"/>
      <c r="L155" s="184"/>
      <c r="M155" s="184"/>
      <c r="N155" s="181"/>
      <c r="O155" s="181"/>
      <c r="P155" s="181"/>
      <c r="Q155" s="184"/>
      <c r="R155" s="184"/>
      <c r="S155" s="184"/>
      <c r="T155" s="182"/>
      <c r="U155" s="182"/>
      <c r="V155" s="183"/>
      <c r="W155" s="184"/>
      <c r="X155" s="184"/>
      <c r="Y155" s="184"/>
      <c r="Z155" s="184"/>
      <c r="AA155" s="181"/>
      <c r="AB155" s="184"/>
      <c r="AC155" s="184"/>
      <c r="AD155" s="181"/>
      <c r="AE155" s="184"/>
      <c r="AF155" s="181"/>
      <c r="AG155" s="181"/>
      <c r="AK155" s="52"/>
      <c r="AL155" s="49"/>
      <c r="AN155" s="50"/>
      <c r="AO155" s="50"/>
      <c r="AP155" s="82"/>
      <c r="AQ155" s="82"/>
      <c r="AS155" s="86"/>
      <c r="AW155" s="82"/>
      <c r="AX155" s="82"/>
      <c r="AY155" s="82"/>
      <c r="AZ155" s="82"/>
    </row>
    <row r="156" spans="2:52" ht="70.5" customHeight="1">
      <c r="B156" s="49"/>
      <c r="C156" s="49"/>
      <c r="D156" s="49"/>
      <c r="E156" s="184"/>
      <c r="F156" s="180"/>
      <c r="G156" s="181"/>
      <c r="H156" s="181"/>
      <c r="I156" s="182"/>
      <c r="J156" s="182"/>
      <c r="K156" s="183"/>
      <c r="L156" s="184"/>
      <c r="M156" s="184"/>
      <c r="N156" s="181"/>
      <c r="O156" s="181"/>
      <c r="P156" s="181"/>
      <c r="Q156" s="184"/>
      <c r="R156" s="184"/>
      <c r="S156" s="184"/>
      <c r="T156" s="182"/>
      <c r="U156" s="182"/>
      <c r="V156" s="183"/>
      <c r="W156" s="184"/>
      <c r="X156" s="184"/>
      <c r="Y156" s="184"/>
      <c r="Z156" s="184"/>
      <c r="AA156" s="181"/>
      <c r="AB156" s="184"/>
      <c r="AC156" s="184"/>
      <c r="AD156" s="181"/>
      <c r="AE156" s="184"/>
      <c r="AF156" s="181"/>
      <c r="AG156" s="181"/>
      <c r="AK156" s="52"/>
      <c r="AL156" s="49"/>
      <c r="AN156" s="50"/>
      <c r="AO156" s="50"/>
      <c r="AP156" s="82"/>
      <c r="AQ156" s="82"/>
      <c r="AS156" s="86"/>
      <c r="AW156" s="82"/>
      <c r="AX156" s="82"/>
      <c r="AY156" s="82"/>
      <c r="AZ156" s="82"/>
    </row>
    <row r="157" spans="2:52" ht="70.5" customHeight="1">
      <c r="B157" s="49"/>
      <c r="C157" s="49"/>
      <c r="D157" s="49"/>
      <c r="E157" s="184"/>
      <c r="F157" s="180"/>
      <c r="G157" s="181"/>
      <c r="H157" s="181"/>
      <c r="I157" s="182"/>
      <c r="J157" s="182"/>
      <c r="K157" s="183"/>
      <c r="L157" s="184"/>
      <c r="M157" s="184"/>
      <c r="N157" s="181"/>
      <c r="O157" s="181"/>
      <c r="P157" s="181"/>
      <c r="Q157" s="184"/>
      <c r="R157" s="184"/>
      <c r="S157" s="184"/>
      <c r="T157" s="182"/>
      <c r="U157" s="182"/>
      <c r="V157" s="183"/>
      <c r="W157" s="184"/>
      <c r="X157" s="184"/>
      <c r="Y157" s="184"/>
      <c r="Z157" s="184"/>
      <c r="AA157" s="181"/>
      <c r="AB157" s="184"/>
      <c r="AC157" s="184"/>
      <c r="AD157" s="181"/>
      <c r="AE157" s="184"/>
      <c r="AF157" s="181"/>
      <c r="AG157" s="181"/>
      <c r="AK157" s="52"/>
      <c r="AL157" s="49"/>
      <c r="AN157" s="50"/>
      <c r="AO157" s="50"/>
      <c r="AP157" s="82"/>
      <c r="AQ157" s="82"/>
      <c r="AS157" s="86"/>
      <c r="AW157" s="82"/>
      <c r="AX157" s="82"/>
      <c r="AY157" s="82"/>
      <c r="AZ157" s="82"/>
    </row>
    <row r="158" spans="2:52" ht="70.5" customHeight="1">
      <c r="B158" s="49"/>
      <c r="C158" s="49"/>
      <c r="D158" s="49"/>
      <c r="E158" s="184"/>
      <c r="F158" s="180"/>
      <c r="G158" s="181"/>
      <c r="H158" s="181"/>
      <c r="I158" s="182"/>
      <c r="J158" s="182"/>
      <c r="K158" s="183"/>
      <c r="L158" s="184"/>
      <c r="M158" s="184"/>
      <c r="N158" s="181"/>
      <c r="O158" s="181"/>
      <c r="P158" s="181"/>
      <c r="Q158" s="184"/>
      <c r="R158" s="184"/>
      <c r="S158" s="184"/>
      <c r="T158" s="182"/>
      <c r="U158" s="182"/>
      <c r="V158" s="183"/>
      <c r="W158" s="184"/>
      <c r="X158" s="184"/>
      <c r="Y158" s="184"/>
      <c r="Z158" s="184"/>
      <c r="AA158" s="181"/>
      <c r="AB158" s="184"/>
      <c r="AC158" s="184"/>
      <c r="AD158" s="181"/>
      <c r="AE158" s="184"/>
      <c r="AF158" s="181"/>
      <c r="AG158" s="181"/>
      <c r="AK158" s="52"/>
      <c r="AL158" s="49"/>
      <c r="AN158" s="50"/>
      <c r="AO158" s="50"/>
      <c r="AP158" s="82"/>
      <c r="AQ158" s="82"/>
      <c r="AS158" s="86"/>
      <c r="AW158" s="82"/>
      <c r="AX158" s="82"/>
      <c r="AY158" s="82"/>
      <c r="AZ158" s="82"/>
    </row>
    <row r="159" spans="2:52" ht="70.5" customHeight="1">
      <c r="B159" s="49"/>
      <c r="C159" s="49"/>
      <c r="D159" s="49"/>
      <c r="E159" s="184"/>
      <c r="F159" s="180"/>
      <c r="G159" s="181"/>
      <c r="H159" s="181"/>
      <c r="I159" s="182"/>
      <c r="J159" s="182"/>
      <c r="K159" s="183"/>
      <c r="L159" s="184"/>
      <c r="M159" s="184"/>
      <c r="N159" s="181"/>
      <c r="O159" s="181"/>
      <c r="P159" s="181"/>
      <c r="Q159" s="184"/>
      <c r="R159" s="184"/>
      <c r="S159" s="184"/>
      <c r="T159" s="182"/>
      <c r="U159" s="182"/>
      <c r="V159" s="183"/>
      <c r="W159" s="184"/>
      <c r="X159" s="184"/>
      <c r="Y159" s="184"/>
      <c r="Z159" s="184"/>
      <c r="AA159" s="181"/>
      <c r="AB159" s="184"/>
      <c r="AC159" s="184"/>
      <c r="AD159" s="181"/>
      <c r="AE159" s="184"/>
      <c r="AF159" s="181"/>
      <c r="AG159" s="181"/>
      <c r="AK159" s="52"/>
      <c r="AL159" s="49"/>
      <c r="AN159" s="50"/>
      <c r="AO159" s="50"/>
      <c r="AP159" s="82"/>
      <c r="AQ159" s="82"/>
      <c r="AS159" s="86"/>
      <c r="AW159" s="82"/>
      <c r="AX159" s="82"/>
      <c r="AY159" s="82"/>
      <c r="AZ159" s="82"/>
    </row>
    <row r="160" spans="2:52" ht="70.5" customHeight="1">
      <c r="B160" s="49"/>
      <c r="C160" s="49"/>
      <c r="D160" s="49"/>
      <c r="E160" s="184"/>
      <c r="F160" s="180"/>
      <c r="G160" s="181"/>
      <c r="H160" s="181"/>
      <c r="I160" s="182"/>
      <c r="J160" s="182"/>
      <c r="K160" s="183"/>
      <c r="L160" s="184"/>
      <c r="M160" s="184"/>
      <c r="N160" s="181"/>
      <c r="O160" s="181"/>
      <c r="P160" s="181"/>
      <c r="Q160" s="184"/>
      <c r="R160" s="184"/>
      <c r="S160" s="184"/>
      <c r="T160" s="182"/>
      <c r="U160" s="182"/>
      <c r="V160" s="183"/>
      <c r="W160" s="184"/>
      <c r="X160" s="184"/>
      <c r="Y160" s="184"/>
      <c r="Z160" s="184"/>
      <c r="AA160" s="181"/>
      <c r="AB160" s="184"/>
      <c r="AC160" s="184"/>
      <c r="AD160" s="181"/>
      <c r="AE160" s="184"/>
      <c r="AF160" s="181"/>
      <c r="AG160" s="181"/>
      <c r="AK160" s="52"/>
      <c r="AL160" s="49"/>
      <c r="AN160" s="50"/>
      <c r="AO160" s="50"/>
      <c r="AP160" s="82"/>
      <c r="AQ160" s="82"/>
      <c r="AS160" s="86"/>
      <c r="AW160" s="82"/>
      <c r="AX160" s="82"/>
      <c r="AY160" s="82"/>
      <c r="AZ160" s="82"/>
    </row>
    <row r="161" spans="2:52" ht="70.5" customHeight="1">
      <c r="B161" s="49"/>
      <c r="C161" s="49"/>
      <c r="D161" s="49"/>
      <c r="E161" s="184"/>
      <c r="F161" s="180"/>
      <c r="G161" s="181"/>
      <c r="H161" s="181"/>
      <c r="I161" s="182"/>
      <c r="J161" s="182"/>
      <c r="K161" s="183"/>
      <c r="L161" s="184"/>
      <c r="M161" s="184"/>
      <c r="N161" s="181"/>
      <c r="O161" s="181"/>
      <c r="P161" s="181"/>
      <c r="Q161" s="184"/>
      <c r="R161" s="184"/>
      <c r="S161" s="184"/>
      <c r="T161" s="182"/>
      <c r="U161" s="182"/>
      <c r="V161" s="183"/>
      <c r="W161" s="184"/>
      <c r="X161" s="184"/>
      <c r="Y161" s="184"/>
      <c r="Z161" s="184"/>
      <c r="AA161" s="181"/>
      <c r="AB161" s="184"/>
      <c r="AC161" s="184"/>
      <c r="AD161" s="181"/>
      <c r="AE161" s="184"/>
      <c r="AF161" s="181"/>
      <c r="AG161" s="181"/>
      <c r="AK161" s="52"/>
      <c r="AL161" s="49"/>
      <c r="AN161" s="50"/>
      <c r="AO161" s="50"/>
      <c r="AP161" s="82"/>
      <c r="AQ161" s="82"/>
      <c r="AS161" s="86"/>
      <c r="AW161" s="82"/>
      <c r="AX161" s="82"/>
      <c r="AY161" s="82"/>
      <c r="AZ161" s="82"/>
    </row>
    <row r="162" spans="2:52" ht="70.5" customHeight="1">
      <c r="B162" s="49"/>
      <c r="C162" s="49"/>
      <c r="D162" s="49"/>
      <c r="E162" s="184"/>
      <c r="F162" s="180"/>
      <c r="G162" s="181"/>
      <c r="H162" s="181"/>
      <c r="I162" s="182"/>
      <c r="J162" s="182"/>
      <c r="K162" s="183"/>
      <c r="L162" s="184"/>
      <c r="M162" s="184"/>
      <c r="N162" s="181"/>
      <c r="O162" s="181"/>
      <c r="P162" s="181"/>
      <c r="Q162" s="184"/>
      <c r="R162" s="184"/>
      <c r="S162" s="184"/>
      <c r="T162" s="182"/>
      <c r="U162" s="182"/>
      <c r="V162" s="183"/>
      <c r="W162" s="184"/>
      <c r="X162" s="184"/>
      <c r="Y162" s="184"/>
      <c r="Z162" s="184"/>
      <c r="AA162" s="181"/>
      <c r="AB162" s="184"/>
      <c r="AC162" s="184"/>
      <c r="AD162" s="181"/>
      <c r="AE162" s="184"/>
      <c r="AF162" s="181"/>
      <c r="AG162" s="181"/>
      <c r="AK162" s="52"/>
      <c r="AL162" s="49"/>
      <c r="AN162" s="50"/>
      <c r="AO162" s="50"/>
      <c r="AP162" s="82"/>
      <c r="AQ162" s="82"/>
      <c r="AS162" s="86"/>
      <c r="AW162" s="82"/>
      <c r="AX162" s="82"/>
      <c r="AY162" s="82"/>
      <c r="AZ162" s="82"/>
    </row>
    <row r="163" spans="2:52" ht="70.5" customHeight="1">
      <c r="B163" s="49"/>
      <c r="C163" s="49"/>
      <c r="D163" s="49"/>
      <c r="E163" s="184"/>
      <c r="F163" s="180"/>
      <c r="G163" s="181"/>
      <c r="H163" s="181"/>
      <c r="I163" s="182"/>
      <c r="J163" s="182"/>
      <c r="K163" s="183"/>
      <c r="L163" s="184"/>
      <c r="M163" s="184"/>
      <c r="N163" s="181"/>
      <c r="O163" s="181"/>
      <c r="P163" s="181"/>
      <c r="Q163" s="184"/>
      <c r="R163" s="184"/>
      <c r="S163" s="184"/>
      <c r="T163" s="182"/>
      <c r="U163" s="182"/>
      <c r="V163" s="183"/>
      <c r="W163" s="184"/>
      <c r="X163" s="184"/>
      <c r="Y163" s="184"/>
      <c r="Z163" s="184"/>
      <c r="AA163" s="181"/>
      <c r="AB163" s="184"/>
      <c r="AC163" s="184"/>
      <c r="AD163" s="181"/>
      <c r="AE163" s="184"/>
      <c r="AF163" s="181"/>
      <c r="AG163" s="181"/>
      <c r="AK163" s="52"/>
      <c r="AL163" s="49"/>
      <c r="AN163" s="50"/>
      <c r="AO163" s="50"/>
      <c r="AP163" s="82"/>
      <c r="AQ163" s="82"/>
      <c r="AS163" s="86"/>
      <c r="AW163" s="82"/>
      <c r="AX163" s="82"/>
      <c r="AY163" s="82"/>
      <c r="AZ163" s="82"/>
    </row>
    <row r="164" spans="2:52" ht="70.5" customHeight="1">
      <c r="B164" s="49"/>
      <c r="C164" s="49"/>
      <c r="D164" s="49"/>
      <c r="E164" s="184"/>
      <c r="F164" s="180"/>
      <c r="G164" s="181"/>
      <c r="H164" s="181"/>
      <c r="I164" s="182"/>
      <c r="J164" s="182"/>
      <c r="K164" s="183"/>
      <c r="L164" s="184"/>
      <c r="M164" s="184"/>
      <c r="N164" s="181"/>
      <c r="O164" s="181"/>
      <c r="P164" s="181"/>
      <c r="Q164" s="184"/>
      <c r="R164" s="184"/>
      <c r="S164" s="184"/>
      <c r="T164" s="182"/>
      <c r="U164" s="182"/>
      <c r="V164" s="183"/>
      <c r="W164" s="184"/>
      <c r="X164" s="184"/>
      <c r="Y164" s="184"/>
      <c r="Z164" s="184"/>
      <c r="AA164" s="181"/>
      <c r="AB164" s="184"/>
      <c r="AC164" s="184"/>
      <c r="AD164" s="181"/>
      <c r="AE164" s="184"/>
      <c r="AF164" s="181"/>
      <c r="AG164" s="181"/>
      <c r="AK164" s="52"/>
      <c r="AL164" s="49"/>
      <c r="AN164" s="50"/>
      <c r="AO164" s="50"/>
      <c r="AP164" s="82"/>
      <c r="AQ164" s="82"/>
      <c r="AS164" s="86"/>
      <c r="AW164" s="82"/>
      <c r="AX164" s="82"/>
      <c r="AY164" s="82"/>
      <c r="AZ164" s="82"/>
    </row>
    <row r="165" spans="2:52" ht="70.5" customHeight="1">
      <c r="B165" s="49"/>
      <c r="C165" s="49"/>
      <c r="D165" s="49"/>
      <c r="E165" s="184"/>
      <c r="F165" s="180"/>
      <c r="G165" s="181"/>
      <c r="H165" s="181"/>
      <c r="I165" s="182"/>
      <c r="J165" s="182"/>
      <c r="K165" s="183"/>
      <c r="L165" s="184"/>
      <c r="M165" s="184"/>
      <c r="N165" s="181"/>
      <c r="O165" s="181"/>
      <c r="P165" s="181"/>
      <c r="Q165" s="184"/>
      <c r="R165" s="184"/>
      <c r="S165" s="184"/>
      <c r="T165" s="182"/>
      <c r="U165" s="182"/>
      <c r="V165" s="183"/>
      <c r="W165" s="184"/>
      <c r="X165" s="184"/>
      <c r="Y165" s="184"/>
      <c r="Z165" s="184"/>
      <c r="AA165" s="181"/>
      <c r="AB165" s="184"/>
      <c r="AC165" s="184"/>
      <c r="AD165" s="181"/>
      <c r="AE165" s="184"/>
      <c r="AF165" s="181"/>
      <c r="AG165" s="181"/>
      <c r="AL165" s="49"/>
      <c r="AN165" s="50"/>
      <c r="AO165" s="50"/>
      <c r="AP165" s="82"/>
      <c r="AQ165" s="82"/>
      <c r="AS165" s="86"/>
      <c r="AW165" s="82"/>
      <c r="AX165" s="82"/>
      <c r="AY165" s="82"/>
      <c r="AZ165" s="82"/>
    </row>
    <row r="166" spans="2:52" ht="70.5" customHeight="1">
      <c r="B166" s="49"/>
      <c r="C166" s="49"/>
      <c r="D166" s="49"/>
      <c r="E166" s="184"/>
      <c r="F166" s="180"/>
      <c r="G166" s="181"/>
      <c r="H166" s="181"/>
      <c r="I166" s="182"/>
      <c r="J166" s="182"/>
      <c r="K166" s="183"/>
      <c r="L166" s="184"/>
      <c r="M166" s="184"/>
      <c r="N166" s="181"/>
      <c r="O166" s="181"/>
      <c r="P166" s="181"/>
      <c r="Q166" s="184"/>
      <c r="R166" s="184"/>
      <c r="S166" s="184"/>
      <c r="T166" s="182"/>
      <c r="U166" s="182"/>
      <c r="V166" s="183"/>
      <c r="W166" s="184"/>
      <c r="X166" s="184"/>
      <c r="Y166" s="184"/>
      <c r="Z166" s="184"/>
      <c r="AA166" s="181"/>
      <c r="AB166" s="184"/>
      <c r="AC166" s="184"/>
      <c r="AD166" s="181"/>
      <c r="AE166" s="184"/>
      <c r="AF166" s="181"/>
      <c r="AG166" s="181"/>
      <c r="AL166" s="49"/>
      <c r="AN166" s="50"/>
      <c r="AO166" s="50"/>
      <c r="AP166" s="82"/>
      <c r="AQ166" s="82"/>
      <c r="AS166" s="86"/>
      <c r="AW166" s="82"/>
      <c r="AX166" s="82"/>
      <c r="AY166" s="82"/>
      <c r="AZ166" s="82"/>
    </row>
    <row r="167" spans="2:52" ht="70.5" customHeight="1">
      <c r="B167" s="49"/>
      <c r="C167" s="49"/>
      <c r="D167" s="49"/>
      <c r="E167" s="184"/>
      <c r="F167" s="180"/>
      <c r="G167" s="181"/>
      <c r="H167" s="181"/>
      <c r="I167" s="182"/>
      <c r="J167" s="182"/>
      <c r="K167" s="183"/>
      <c r="L167" s="184"/>
      <c r="M167" s="184"/>
      <c r="N167" s="181"/>
      <c r="O167" s="181"/>
      <c r="P167" s="181"/>
      <c r="Q167" s="184"/>
      <c r="R167" s="184"/>
      <c r="S167" s="184"/>
      <c r="T167" s="182"/>
      <c r="U167" s="182"/>
      <c r="V167" s="183"/>
      <c r="W167" s="184"/>
      <c r="X167" s="184"/>
      <c r="Y167" s="184"/>
      <c r="Z167" s="184"/>
      <c r="AA167" s="181"/>
      <c r="AB167" s="184"/>
      <c r="AC167" s="184"/>
      <c r="AD167" s="181"/>
      <c r="AE167" s="184"/>
      <c r="AF167" s="181"/>
      <c r="AG167" s="181"/>
      <c r="AL167" s="49"/>
      <c r="AN167" s="50"/>
      <c r="AO167" s="50"/>
      <c r="AP167" s="82"/>
      <c r="AQ167" s="82"/>
      <c r="AS167" s="86"/>
      <c r="AW167" s="82"/>
      <c r="AX167" s="82"/>
      <c r="AY167" s="82"/>
      <c r="AZ167" s="82"/>
    </row>
    <row r="168" spans="2:52" ht="70.5" customHeight="1">
      <c r="B168" s="49"/>
      <c r="C168" s="49"/>
      <c r="D168" s="49"/>
      <c r="E168" s="184"/>
      <c r="F168" s="180"/>
      <c r="G168" s="181"/>
      <c r="H168" s="181"/>
      <c r="I168" s="182"/>
      <c r="J168" s="182"/>
      <c r="K168" s="183"/>
      <c r="L168" s="184"/>
      <c r="M168" s="184"/>
      <c r="N168" s="181"/>
      <c r="O168" s="181"/>
      <c r="P168" s="181"/>
      <c r="Q168" s="184"/>
      <c r="R168" s="184"/>
      <c r="S168" s="184"/>
      <c r="T168" s="182"/>
      <c r="U168" s="182"/>
      <c r="V168" s="183"/>
      <c r="W168" s="184"/>
      <c r="X168" s="184"/>
      <c r="Y168" s="184"/>
      <c r="Z168" s="184"/>
      <c r="AA168" s="181"/>
      <c r="AB168" s="184"/>
      <c r="AC168" s="184"/>
      <c r="AD168" s="181"/>
      <c r="AE168" s="184"/>
      <c r="AF168" s="181"/>
      <c r="AG168" s="181"/>
      <c r="AL168" s="49"/>
      <c r="AN168" s="50"/>
      <c r="AO168" s="50"/>
      <c r="AP168" s="82"/>
      <c r="AQ168" s="82"/>
      <c r="AS168" s="86"/>
      <c r="AW168" s="82"/>
      <c r="AX168" s="82"/>
      <c r="AY168" s="82"/>
      <c r="AZ168" s="82"/>
    </row>
    <row r="169" spans="2:52" ht="70.5" customHeight="1">
      <c r="B169" s="49"/>
      <c r="C169" s="49"/>
      <c r="D169" s="49"/>
      <c r="E169" s="184"/>
      <c r="F169" s="180"/>
      <c r="G169" s="181"/>
      <c r="H169" s="181"/>
      <c r="I169" s="182"/>
      <c r="J169" s="182"/>
      <c r="K169" s="183"/>
      <c r="L169" s="184"/>
      <c r="M169" s="184"/>
      <c r="N169" s="181"/>
      <c r="O169" s="181"/>
      <c r="P169" s="181"/>
      <c r="Q169" s="184"/>
      <c r="R169" s="184"/>
      <c r="S169" s="184"/>
      <c r="T169" s="182"/>
      <c r="U169" s="182"/>
      <c r="V169" s="183"/>
      <c r="W169" s="184"/>
      <c r="X169" s="184"/>
      <c r="Y169" s="184"/>
      <c r="Z169" s="184"/>
      <c r="AA169" s="181"/>
      <c r="AB169" s="184"/>
      <c r="AC169" s="184"/>
      <c r="AD169" s="181"/>
      <c r="AE169" s="184"/>
      <c r="AF169" s="181"/>
      <c r="AG169" s="181"/>
      <c r="AL169" s="49"/>
      <c r="AN169" s="50"/>
      <c r="AO169" s="50"/>
      <c r="AP169" s="82"/>
      <c r="AQ169" s="82"/>
      <c r="AS169" s="86"/>
      <c r="AW169" s="82"/>
      <c r="AX169" s="82"/>
      <c r="AY169" s="82"/>
      <c r="AZ169" s="82"/>
    </row>
    <row r="170" spans="2:52" ht="70.5" customHeight="1">
      <c r="B170" s="49"/>
      <c r="C170" s="49"/>
      <c r="D170" s="49"/>
      <c r="E170" s="184"/>
      <c r="F170" s="180"/>
      <c r="G170" s="181"/>
      <c r="H170" s="181"/>
      <c r="I170" s="182"/>
      <c r="J170" s="182"/>
      <c r="K170" s="183"/>
      <c r="L170" s="184"/>
      <c r="M170" s="184"/>
      <c r="N170" s="181"/>
      <c r="O170" s="181"/>
      <c r="P170" s="181"/>
      <c r="Q170" s="184"/>
      <c r="R170" s="184"/>
      <c r="S170" s="184"/>
      <c r="T170" s="182"/>
      <c r="U170" s="182"/>
      <c r="V170" s="183"/>
      <c r="W170" s="184"/>
      <c r="X170" s="184"/>
      <c r="Y170" s="184"/>
      <c r="Z170" s="184"/>
      <c r="AA170" s="181"/>
      <c r="AB170" s="184"/>
      <c r="AC170" s="184"/>
      <c r="AD170" s="181"/>
      <c r="AE170" s="184"/>
      <c r="AF170" s="181"/>
      <c r="AG170" s="181"/>
      <c r="AL170" s="49"/>
      <c r="AN170" s="50"/>
      <c r="AO170" s="50"/>
      <c r="AP170" s="82"/>
      <c r="AQ170" s="82"/>
      <c r="AS170" s="86"/>
      <c r="AW170" s="82"/>
      <c r="AX170" s="82"/>
      <c r="AY170" s="82"/>
      <c r="AZ170" s="82"/>
    </row>
    <row r="171" spans="2:52" ht="70.5" customHeight="1">
      <c r="B171" s="49"/>
      <c r="C171" s="49"/>
      <c r="D171" s="49"/>
      <c r="E171" s="184"/>
      <c r="F171" s="180"/>
      <c r="G171" s="181"/>
      <c r="H171" s="181"/>
      <c r="I171" s="182"/>
      <c r="J171" s="182"/>
      <c r="K171" s="183"/>
      <c r="L171" s="184"/>
      <c r="M171" s="184"/>
      <c r="N171" s="181"/>
      <c r="O171" s="181"/>
      <c r="P171" s="181"/>
      <c r="Q171" s="184"/>
      <c r="R171" s="184"/>
      <c r="S171" s="184"/>
      <c r="T171" s="182"/>
      <c r="U171" s="182"/>
      <c r="V171" s="183"/>
      <c r="W171" s="184"/>
      <c r="X171" s="184"/>
      <c r="Y171" s="184"/>
      <c r="Z171" s="184"/>
      <c r="AA171" s="181"/>
      <c r="AB171" s="184"/>
      <c r="AC171" s="184"/>
      <c r="AD171" s="181"/>
      <c r="AE171" s="184"/>
      <c r="AF171" s="181"/>
      <c r="AG171" s="181"/>
      <c r="AL171" s="49"/>
      <c r="AN171" s="50"/>
      <c r="AO171" s="50"/>
      <c r="AP171" s="82"/>
      <c r="AQ171" s="82"/>
      <c r="AS171" s="86"/>
      <c r="AW171" s="82"/>
      <c r="AX171" s="82"/>
      <c r="AY171" s="82"/>
      <c r="AZ171" s="82"/>
    </row>
    <row r="172" spans="2:52" ht="70.5" customHeight="1">
      <c r="B172" s="49"/>
      <c r="C172" s="49"/>
      <c r="D172" s="49"/>
      <c r="E172" s="184"/>
      <c r="F172" s="180"/>
      <c r="G172" s="181"/>
      <c r="H172" s="181"/>
      <c r="I172" s="182"/>
      <c r="J172" s="182"/>
      <c r="K172" s="183"/>
      <c r="L172" s="184"/>
      <c r="M172" s="184"/>
      <c r="N172" s="181"/>
      <c r="O172" s="181"/>
      <c r="P172" s="181"/>
      <c r="Q172" s="184"/>
      <c r="R172" s="184"/>
      <c r="S172" s="184"/>
      <c r="T172" s="182"/>
      <c r="U172" s="182"/>
      <c r="V172" s="183"/>
      <c r="W172" s="184"/>
      <c r="X172" s="184"/>
      <c r="Y172" s="184"/>
      <c r="Z172" s="184"/>
      <c r="AA172" s="181"/>
      <c r="AB172" s="184"/>
      <c r="AC172" s="184"/>
      <c r="AD172" s="181"/>
      <c r="AE172" s="184"/>
      <c r="AF172" s="181"/>
      <c r="AG172" s="181"/>
      <c r="AL172" s="49"/>
      <c r="AN172" s="50"/>
      <c r="AO172" s="50"/>
      <c r="AP172" s="82"/>
      <c r="AQ172" s="82"/>
      <c r="AS172" s="86"/>
      <c r="AW172" s="82"/>
      <c r="AX172" s="82"/>
      <c r="AY172" s="82"/>
      <c r="AZ172" s="82"/>
    </row>
    <row r="173" spans="2:52" ht="70.5" customHeight="1">
      <c r="B173" s="49"/>
      <c r="C173" s="49"/>
      <c r="D173" s="49"/>
      <c r="E173" s="184"/>
      <c r="F173" s="180"/>
      <c r="G173" s="181"/>
      <c r="H173" s="181"/>
      <c r="I173" s="182"/>
      <c r="J173" s="182"/>
      <c r="K173" s="183"/>
      <c r="L173" s="184"/>
      <c r="M173" s="184"/>
      <c r="N173" s="181"/>
      <c r="O173" s="181"/>
      <c r="P173" s="181"/>
      <c r="Q173" s="184"/>
      <c r="R173" s="184"/>
      <c r="S173" s="184"/>
      <c r="T173" s="182"/>
      <c r="U173" s="182"/>
      <c r="V173" s="183"/>
      <c r="W173" s="184"/>
      <c r="X173" s="184"/>
      <c r="Y173" s="184"/>
      <c r="Z173" s="184"/>
      <c r="AA173" s="181"/>
      <c r="AB173" s="184"/>
      <c r="AC173" s="184"/>
      <c r="AD173" s="181"/>
      <c r="AE173" s="184"/>
      <c r="AF173" s="181"/>
      <c r="AG173" s="181"/>
      <c r="AL173" s="49"/>
      <c r="AN173" s="50"/>
      <c r="AO173" s="50"/>
      <c r="AP173" s="82"/>
      <c r="AQ173" s="82"/>
      <c r="AS173" s="86"/>
      <c r="AW173" s="82"/>
      <c r="AX173" s="82"/>
      <c r="AY173" s="82"/>
      <c r="AZ173" s="82"/>
    </row>
    <row r="174" spans="2:52" ht="70.5" customHeight="1">
      <c r="B174" s="49"/>
      <c r="C174" s="49"/>
      <c r="D174" s="49"/>
      <c r="E174" s="184"/>
      <c r="F174" s="180"/>
      <c r="G174" s="181"/>
      <c r="H174" s="181"/>
      <c r="I174" s="182"/>
      <c r="J174" s="182"/>
      <c r="K174" s="183"/>
      <c r="L174" s="184"/>
      <c r="M174" s="184"/>
      <c r="N174" s="181"/>
      <c r="O174" s="181"/>
      <c r="P174" s="181"/>
      <c r="Q174" s="184"/>
      <c r="R174" s="184"/>
      <c r="S174" s="184"/>
      <c r="T174" s="182"/>
      <c r="U174" s="182"/>
      <c r="V174" s="183"/>
      <c r="W174" s="184"/>
      <c r="X174" s="184"/>
      <c r="Y174" s="184"/>
      <c r="Z174" s="184"/>
      <c r="AA174" s="181"/>
      <c r="AB174" s="184"/>
      <c r="AC174" s="184"/>
      <c r="AD174" s="181"/>
      <c r="AE174" s="184"/>
      <c r="AF174" s="181"/>
      <c r="AG174" s="181"/>
      <c r="AH174" s="49"/>
      <c r="AI174" s="49"/>
      <c r="AL174" s="49"/>
      <c r="AN174" s="50"/>
      <c r="AO174" s="50"/>
      <c r="AP174" s="82"/>
      <c r="AQ174" s="82"/>
      <c r="AS174" s="86"/>
      <c r="AW174" s="82"/>
      <c r="AX174" s="82"/>
      <c r="AY174" s="82"/>
      <c r="AZ174" s="82"/>
    </row>
    <row r="175" spans="2:52" ht="70.5" customHeight="1">
      <c r="B175" s="49"/>
      <c r="C175" s="49"/>
      <c r="D175" s="49"/>
      <c r="E175" s="184"/>
      <c r="F175" s="180"/>
      <c r="G175" s="181"/>
      <c r="H175" s="181"/>
      <c r="I175" s="182"/>
      <c r="J175" s="182"/>
      <c r="K175" s="183"/>
      <c r="L175" s="184"/>
      <c r="M175" s="184"/>
      <c r="N175" s="181"/>
      <c r="O175" s="181"/>
      <c r="P175" s="181"/>
      <c r="Q175" s="184"/>
      <c r="R175" s="184"/>
      <c r="S175" s="184"/>
      <c r="T175" s="182"/>
      <c r="U175" s="182"/>
      <c r="V175" s="183"/>
      <c r="W175" s="184"/>
      <c r="X175" s="184"/>
      <c r="Y175" s="184"/>
      <c r="Z175" s="184"/>
      <c r="AA175" s="181"/>
      <c r="AB175" s="184"/>
      <c r="AC175" s="184"/>
      <c r="AD175" s="181"/>
      <c r="AE175" s="184"/>
      <c r="AF175" s="181"/>
      <c r="AG175" s="181"/>
      <c r="AH175" s="49"/>
      <c r="AI175" s="49"/>
      <c r="AL175" s="49"/>
      <c r="AN175" s="50"/>
      <c r="AO175" s="50"/>
      <c r="AP175" s="82"/>
      <c r="AQ175" s="82"/>
      <c r="AS175" s="86"/>
      <c r="AW175" s="82"/>
      <c r="AX175" s="82"/>
      <c r="AY175" s="82"/>
      <c r="AZ175" s="82"/>
    </row>
    <row r="176" spans="2:52" ht="70.5" customHeight="1">
      <c r="B176" s="49"/>
      <c r="C176" s="49"/>
      <c r="D176" s="49"/>
      <c r="E176" s="184"/>
      <c r="F176" s="180"/>
      <c r="G176" s="181"/>
      <c r="H176" s="181"/>
      <c r="I176" s="182"/>
      <c r="J176" s="182"/>
      <c r="K176" s="183"/>
      <c r="L176" s="184"/>
      <c r="M176" s="184"/>
      <c r="N176" s="181"/>
      <c r="O176" s="181"/>
      <c r="P176" s="181"/>
      <c r="Q176" s="184"/>
      <c r="R176" s="184"/>
      <c r="S176" s="184"/>
      <c r="T176" s="182"/>
      <c r="U176" s="182"/>
      <c r="V176" s="183"/>
      <c r="W176" s="184"/>
      <c r="X176" s="184"/>
      <c r="Y176" s="184"/>
      <c r="Z176" s="184"/>
      <c r="AA176" s="181"/>
      <c r="AB176" s="184"/>
      <c r="AC176" s="184"/>
      <c r="AD176" s="181"/>
      <c r="AE176" s="184"/>
      <c r="AF176" s="181"/>
      <c r="AG176" s="181"/>
      <c r="AH176" s="49"/>
      <c r="AI176" s="49"/>
      <c r="AL176" s="49"/>
      <c r="AN176" s="50"/>
      <c r="AO176" s="50"/>
      <c r="AP176" s="82"/>
      <c r="AQ176" s="82"/>
      <c r="AS176" s="86"/>
      <c r="AW176" s="82"/>
      <c r="AX176" s="82"/>
      <c r="AY176" s="82"/>
      <c r="AZ176" s="82"/>
    </row>
    <row r="177" spans="2:52" ht="70.5" customHeight="1">
      <c r="B177" s="49"/>
      <c r="C177" s="49"/>
      <c r="D177" s="49"/>
      <c r="E177" s="184"/>
      <c r="F177" s="180"/>
      <c r="G177" s="181"/>
      <c r="H177" s="181"/>
      <c r="I177" s="182"/>
      <c r="J177" s="182"/>
      <c r="K177" s="183"/>
      <c r="L177" s="184"/>
      <c r="M177" s="184"/>
      <c r="N177" s="181"/>
      <c r="O177" s="181"/>
      <c r="P177" s="181"/>
      <c r="Q177" s="184"/>
      <c r="R177" s="184"/>
      <c r="S177" s="184"/>
      <c r="T177" s="182"/>
      <c r="U177" s="182"/>
      <c r="V177" s="183"/>
      <c r="W177" s="184"/>
      <c r="X177" s="184"/>
      <c r="Y177" s="184"/>
      <c r="Z177" s="184"/>
      <c r="AA177" s="181"/>
      <c r="AB177" s="184"/>
      <c r="AC177" s="184"/>
      <c r="AD177" s="181"/>
      <c r="AE177" s="184"/>
      <c r="AF177" s="181"/>
      <c r="AG177" s="181"/>
      <c r="AH177" s="49"/>
      <c r="AI177" s="49"/>
      <c r="AL177" s="49"/>
      <c r="AN177" s="50"/>
      <c r="AO177" s="50"/>
      <c r="AP177" s="82"/>
      <c r="AQ177" s="82"/>
      <c r="AS177" s="86"/>
      <c r="AW177" s="82"/>
      <c r="AX177" s="82"/>
      <c r="AY177" s="82"/>
      <c r="AZ177" s="82"/>
    </row>
    <row r="178" spans="2:52" ht="70.5" customHeight="1">
      <c r="B178" s="49"/>
      <c r="C178" s="49"/>
      <c r="D178" s="49"/>
      <c r="E178" s="184"/>
      <c r="F178" s="180"/>
      <c r="G178" s="181"/>
      <c r="H178" s="181"/>
      <c r="I178" s="182"/>
      <c r="J178" s="182"/>
      <c r="K178" s="183"/>
      <c r="L178" s="184"/>
      <c r="M178" s="184"/>
      <c r="N178" s="181"/>
      <c r="O178" s="181"/>
      <c r="P178" s="181"/>
      <c r="Q178" s="184"/>
      <c r="R178" s="184"/>
      <c r="S178" s="184"/>
      <c r="T178" s="182"/>
      <c r="U178" s="182"/>
      <c r="V178" s="183"/>
      <c r="W178" s="184"/>
      <c r="X178" s="184"/>
      <c r="Y178" s="184"/>
      <c r="Z178" s="184"/>
      <c r="AA178" s="181"/>
      <c r="AB178" s="184"/>
      <c r="AC178" s="184"/>
      <c r="AD178" s="181"/>
      <c r="AE178" s="184"/>
      <c r="AF178" s="181"/>
      <c r="AG178" s="181"/>
      <c r="AH178" s="49"/>
      <c r="AI178" s="49"/>
      <c r="AL178" s="49"/>
      <c r="AN178" s="50"/>
      <c r="AO178" s="50"/>
      <c r="AP178" s="82"/>
      <c r="AQ178" s="82"/>
      <c r="AS178" s="86"/>
      <c r="AW178" s="82"/>
      <c r="AX178" s="82"/>
      <c r="AY178" s="82"/>
      <c r="AZ178" s="82"/>
    </row>
    <row r="179" spans="2:52" ht="70.5" customHeight="1">
      <c r="B179" s="49"/>
      <c r="C179" s="49"/>
      <c r="D179" s="49"/>
      <c r="E179" s="184"/>
      <c r="F179" s="180"/>
      <c r="G179" s="181"/>
      <c r="H179" s="181"/>
      <c r="I179" s="182"/>
      <c r="J179" s="182"/>
      <c r="K179" s="183"/>
      <c r="L179" s="184"/>
      <c r="M179" s="184"/>
      <c r="N179" s="181"/>
      <c r="O179" s="181"/>
      <c r="P179" s="181"/>
      <c r="Q179" s="184"/>
      <c r="R179" s="184"/>
      <c r="S179" s="184"/>
      <c r="T179" s="182"/>
      <c r="U179" s="182"/>
      <c r="V179" s="183"/>
      <c r="W179" s="184"/>
      <c r="X179" s="184"/>
      <c r="Y179" s="184"/>
      <c r="Z179" s="184"/>
      <c r="AA179" s="181"/>
      <c r="AB179" s="184"/>
      <c r="AC179" s="184"/>
      <c r="AD179" s="181"/>
      <c r="AE179" s="184"/>
      <c r="AF179" s="181"/>
      <c r="AG179" s="181"/>
      <c r="AH179" s="49"/>
      <c r="AI179" s="49"/>
      <c r="AL179" s="49"/>
      <c r="AN179" s="50"/>
      <c r="AO179" s="50"/>
      <c r="AP179" s="82"/>
      <c r="AQ179" s="82"/>
      <c r="AS179" s="86"/>
      <c r="AW179" s="82"/>
      <c r="AX179" s="82"/>
      <c r="AY179" s="82"/>
      <c r="AZ179" s="82"/>
    </row>
    <row r="180" spans="2:52" ht="70.5" customHeight="1">
      <c r="B180" s="49"/>
      <c r="C180" s="49"/>
      <c r="D180" s="49"/>
      <c r="E180" s="184"/>
      <c r="F180" s="180"/>
      <c r="G180" s="181"/>
      <c r="H180" s="181"/>
      <c r="I180" s="182"/>
      <c r="J180" s="182"/>
      <c r="K180" s="183"/>
      <c r="L180" s="184"/>
      <c r="M180" s="184"/>
      <c r="N180" s="181"/>
      <c r="O180" s="181"/>
      <c r="P180" s="181"/>
      <c r="Q180" s="184"/>
      <c r="R180" s="184"/>
      <c r="S180" s="184"/>
      <c r="T180" s="182"/>
      <c r="U180" s="182"/>
      <c r="V180" s="183"/>
      <c r="W180" s="184"/>
      <c r="X180" s="184"/>
      <c r="Y180" s="184"/>
      <c r="Z180" s="184"/>
      <c r="AA180" s="181"/>
      <c r="AB180" s="184"/>
      <c r="AC180" s="184"/>
      <c r="AD180" s="181"/>
      <c r="AE180" s="184"/>
      <c r="AF180" s="181"/>
      <c r="AG180" s="181"/>
      <c r="AH180" s="49"/>
      <c r="AI180" s="49"/>
      <c r="AL180" s="49"/>
      <c r="AN180" s="50"/>
      <c r="AO180" s="50"/>
      <c r="AP180" s="82"/>
      <c r="AQ180" s="82"/>
      <c r="AS180" s="86"/>
      <c r="AW180" s="82"/>
      <c r="AX180" s="82"/>
      <c r="AY180" s="82"/>
      <c r="AZ180" s="82"/>
    </row>
    <row r="181" spans="2:52" ht="70.5" customHeight="1">
      <c r="B181" s="49"/>
      <c r="C181" s="49"/>
      <c r="D181" s="49"/>
      <c r="E181" s="184"/>
      <c r="F181" s="180"/>
      <c r="G181" s="181"/>
      <c r="H181" s="181"/>
      <c r="I181" s="182"/>
      <c r="J181" s="182"/>
      <c r="K181" s="183"/>
      <c r="L181" s="184"/>
      <c r="M181" s="184"/>
      <c r="N181" s="181"/>
      <c r="O181" s="181"/>
      <c r="P181" s="181"/>
      <c r="Q181" s="184"/>
      <c r="R181" s="184"/>
      <c r="S181" s="184"/>
      <c r="T181" s="182"/>
      <c r="U181" s="182"/>
      <c r="V181" s="183"/>
      <c r="W181" s="184"/>
      <c r="X181" s="184"/>
      <c r="Y181" s="184"/>
      <c r="Z181" s="184"/>
      <c r="AA181" s="181"/>
      <c r="AB181" s="184"/>
      <c r="AC181" s="184"/>
      <c r="AD181" s="181"/>
      <c r="AE181" s="184"/>
      <c r="AF181" s="181"/>
      <c r="AG181" s="181"/>
      <c r="AH181" s="49"/>
      <c r="AI181" s="49"/>
      <c r="AL181" s="49"/>
      <c r="AN181" s="50"/>
      <c r="AO181" s="50"/>
      <c r="AP181" s="82"/>
      <c r="AQ181" s="82"/>
      <c r="AS181" s="86"/>
      <c r="AW181" s="82"/>
      <c r="AX181" s="82"/>
      <c r="AY181" s="82"/>
      <c r="AZ181" s="82"/>
    </row>
    <row r="182" spans="2:52" ht="70.5" customHeight="1">
      <c r="B182" s="49"/>
      <c r="C182" s="49"/>
      <c r="D182" s="49"/>
      <c r="E182" s="184"/>
      <c r="F182" s="180"/>
      <c r="G182" s="181"/>
      <c r="H182" s="181"/>
      <c r="I182" s="182"/>
      <c r="J182" s="182"/>
      <c r="K182" s="183"/>
      <c r="L182" s="184"/>
      <c r="M182" s="184"/>
      <c r="N182" s="181"/>
      <c r="O182" s="181"/>
      <c r="P182" s="181"/>
      <c r="Q182" s="184"/>
      <c r="R182" s="184"/>
      <c r="S182" s="184"/>
      <c r="T182" s="182"/>
      <c r="U182" s="182"/>
      <c r="V182" s="183"/>
      <c r="W182" s="184"/>
      <c r="X182" s="184"/>
      <c r="Y182" s="184"/>
      <c r="Z182" s="184"/>
      <c r="AA182" s="181"/>
      <c r="AB182" s="184"/>
      <c r="AC182" s="184"/>
      <c r="AD182" s="181"/>
      <c r="AE182" s="184"/>
      <c r="AF182" s="181"/>
      <c r="AG182" s="181"/>
      <c r="AH182" s="49"/>
      <c r="AI182" s="49"/>
      <c r="AL182" s="49"/>
      <c r="AN182" s="50"/>
      <c r="AO182" s="50"/>
      <c r="AP182" s="82"/>
      <c r="AQ182" s="82"/>
      <c r="AS182" s="86"/>
      <c r="AW182" s="82"/>
      <c r="AX182" s="82"/>
      <c r="AY182" s="82"/>
      <c r="AZ182" s="82"/>
    </row>
    <row r="183" spans="2:52" ht="70.5" customHeight="1">
      <c r="B183" s="49"/>
      <c r="C183" s="49"/>
      <c r="D183" s="49"/>
      <c r="E183" s="184"/>
      <c r="F183" s="180"/>
      <c r="G183" s="181"/>
      <c r="H183" s="181"/>
      <c r="I183" s="182"/>
      <c r="J183" s="182"/>
      <c r="K183" s="183"/>
      <c r="L183" s="184"/>
      <c r="M183" s="184"/>
      <c r="N183" s="181"/>
      <c r="O183" s="181"/>
      <c r="P183" s="181"/>
      <c r="Q183" s="184"/>
      <c r="R183" s="184"/>
      <c r="S183" s="184"/>
      <c r="T183" s="182"/>
      <c r="U183" s="182"/>
      <c r="V183" s="183"/>
      <c r="W183" s="184"/>
      <c r="X183" s="184"/>
      <c r="Y183" s="184"/>
      <c r="Z183" s="184"/>
      <c r="AA183" s="181"/>
      <c r="AB183" s="184"/>
      <c r="AC183" s="184"/>
      <c r="AD183" s="181"/>
      <c r="AE183" s="184"/>
      <c r="AF183" s="181"/>
      <c r="AG183" s="181"/>
      <c r="AH183" s="49"/>
      <c r="AI183" s="49"/>
      <c r="AL183" s="49"/>
      <c r="AN183" s="50"/>
      <c r="AO183" s="50"/>
      <c r="AP183" s="82"/>
      <c r="AQ183" s="82"/>
      <c r="AS183" s="86"/>
      <c r="AW183" s="82"/>
      <c r="AX183" s="82"/>
      <c r="AY183" s="82"/>
      <c r="AZ183" s="82"/>
    </row>
    <row r="184" spans="2:52" ht="70.5" customHeight="1">
      <c r="B184" s="49"/>
      <c r="C184" s="49"/>
      <c r="D184" s="49"/>
      <c r="E184" s="184"/>
      <c r="F184" s="180"/>
      <c r="G184" s="181"/>
      <c r="H184" s="181"/>
      <c r="I184" s="182"/>
      <c r="J184" s="182"/>
      <c r="K184" s="183"/>
      <c r="L184" s="184"/>
      <c r="M184" s="184"/>
      <c r="N184" s="181"/>
      <c r="O184" s="181"/>
      <c r="P184" s="181"/>
      <c r="Q184" s="184"/>
      <c r="R184" s="184"/>
      <c r="S184" s="184"/>
      <c r="T184" s="182"/>
      <c r="U184" s="182"/>
      <c r="V184" s="183"/>
      <c r="W184" s="184"/>
      <c r="X184" s="184"/>
      <c r="Y184" s="184"/>
      <c r="Z184" s="184"/>
      <c r="AA184" s="181"/>
      <c r="AB184" s="184"/>
      <c r="AC184" s="184"/>
      <c r="AD184" s="181"/>
      <c r="AE184" s="184"/>
      <c r="AF184" s="181"/>
      <c r="AG184" s="181"/>
      <c r="AH184" s="49"/>
      <c r="AI184" s="49"/>
      <c r="AL184" s="49"/>
      <c r="AN184" s="50"/>
      <c r="AO184" s="50"/>
      <c r="AP184" s="82"/>
      <c r="AQ184" s="82"/>
      <c r="AS184" s="86"/>
      <c r="AW184" s="82"/>
      <c r="AX184" s="82"/>
      <c r="AY184" s="82"/>
      <c r="AZ184" s="82"/>
    </row>
    <row r="185" spans="2:52" ht="70.5" customHeight="1">
      <c r="B185" s="49"/>
      <c r="C185" s="49"/>
      <c r="D185" s="49"/>
      <c r="E185" s="184"/>
      <c r="F185" s="180"/>
      <c r="G185" s="181"/>
      <c r="H185" s="181"/>
      <c r="I185" s="182"/>
      <c r="J185" s="182"/>
      <c r="K185" s="183"/>
      <c r="L185" s="184"/>
      <c r="M185" s="184"/>
      <c r="N185" s="181"/>
      <c r="O185" s="181"/>
      <c r="P185" s="181"/>
      <c r="Q185" s="184"/>
      <c r="R185" s="184"/>
      <c r="S185" s="184"/>
      <c r="T185" s="182"/>
      <c r="U185" s="182"/>
      <c r="V185" s="183"/>
      <c r="W185" s="184"/>
      <c r="X185" s="184"/>
      <c r="Y185" s="184"/>
      <c r="Z185" s="184"/>
      <c r="AA185" s="181"/>
      <c r="AB185" s="184"/>
      <c r="AC185" s="184"/>
      <c r="AD185" s="181"/>
      <c r="AE185" s="184"/>
      <c r="AF185" s="181"/>
      <c r="AG185" s="181"/>
      <c r="AH185" s="49"/>
      <c r="AI185" s="49"/>
      <c r="AL185" s="49"/>
      <c r="AN185" s="50"/>
      <c r="AO185" s="50"/>
      <c r="AP185" s="82"/>
      <c r="AQ185" s="82"/>
      <c r="AS185" s="86"/>
      <c r="AW185" s="82"/>
      <c r="AX185" s="82"/>
      <c r="AY185" s="82"/>
      <c r="AZ185" s="82"/>
    </row>
    <row r="186" spans="2:52" ht="70.5" customHeight="1">
      <c r="B186" s="49"/>
      <c r="C186" s="49"/>
      <c r="D186" s="49"/>
      <c r="E186" s="184"/>
      <c r="F186" s="180"/>
      <c r="G186" s="181"/>
      <c r="H186" s="181"/>
      <c r="I186" s="182"/>
      <c r="J186" s="182"/>
      <c r="K186" s="183"/>
      <c r="L186" s="184"/>
      <c r="M186" s="184"/>
      <c r="N186" s="181"/>
      <c r="O186" s="181"/>
      <c r="P186" s="181"/>
      <c r="Q186" s="184"/>
      <c r="R186" s="184"/>
      <c r="S186" s="184"/>
      <c r="T186" s="182"/>
      <c r="U186" s="182"/>
      <c r="V186" s="183"/>
      <c r="W186" s="184"/>
      <c r="X186" s="184"/>
      <c r="Y186" s="184"/>
      <c r="Z186" s="184"/>
      <c r="AA186" s="181"/>
      <c r="AB186" s="184"/>
      <c r="AC186" s="184"/>
      <c r="AD186" s="181"/>
      <c r="AE186" s="184"/>
      <c r="AF186" s="181"/>
      <c r="AG186" s="181"/>
      <c r="AH186" s="49"/>
      <c r="AI186" s="49"/>
      <c r="AL186" s="49"/>
      <c r="AN186" s="50"/>
      <c r="AO186" s="50"/>
      <c r="AP186" s="82"/>
      <c r="AQ186" s="82"/>
      <c r="AS186" s="86"/>
      <c r="AW186" s="82"/>
      <c r="AX186" s="82"/>
      <c r="AY186" s="82"/>
      <c r="AZ186" s="82"/>
    </row>
    <row r="187" spans="2:52" ht="70.5" customHeight="1">
      <c r="B187" s="49"/>
      <c r="C187" s="49"/>
      <c r="D187" s="49"/>
      <c r="E187" s="184"/>
      <c r="F187" s="180"/>
      <c r="G187" s="181"/>
      <c r="H187" s="181"/>
      <c r="I187" s="182"/>
      <c r="J187" s="182"/>
      <c r="K187" s="183"/>
      <c r="L187" s="184"/>
      <c r="M187" s="184"/>
      <c r="N187" s="181"/>
      <c r="O187" s="181"/>
      <c r="P187" s="181"/>
      <c r="Q187" s="184"/>
      <c r="R187" s="184"/>
      <c r="S187" s="184"/>
      <c r="T187" s="182"/>
      <c r="U187" s="182"/>
      <c r="V187" s="183"/>
      <c r="W187" s="184"/>
      <c r="X187" s="184"/>
      <c r="Y187" s="184"/>
      <c r="Z187" s="184"/>
      <c r="AA187" s="181"/>
      <c r="AB187" s="184"/>
      <c r="AC187" s="184"/>
      <c r="AD187" s="181"/>
      <c r="AE187" s="184"/>
      <c r="AF187" s="181"/>
      <c r="AG187" s="181"/>
      <c r="AH187" s="49"/>
      <c r="AI187" s="49"/>
      <c r="AL187" s="49"/>
      <c r="AN187" s="50"/>
      <c r="AO187" s="50"/>
      <c r="AP187" s="82"/>
      <c r="AQ187" s="82"/>
      <c r="AS187" s="86"/>
      <c r="AW187" s="82"/>
      <c r="AX187" s="82"/>
      <c r="AY187" s="82"/>
      <c r="AZ187" s="82"/>
    </row>
    <row r="188" spans="2:52" ht="70.5" customHeight="1">
      <c r="B188" s="49"/>
      <c r="C188" s="49"/>
      <c r="D188" s="49"/>
      <c r="E188" s="184"/>
      <c r="F188" s="180"/>
      <c r="G188" s="181"/>
      <c r="H188" s="181"/>
      <c r="I188" s="182"/>
      <c r="J188" s="182"/>
      <c r="K188" s="183"/>
      <c r="L188" s="184"/>
      <c r="M188" s="184"/>
      <c r="N188" s="181"/>
      <c r="O188" s="181"/>
      <c r="P188" s="181"/>
      <c r="Q188" s="184"/>
      <c r="R188" s="184"/>
      <c r="S188" s="184"/>
      <c r="T188" s="182"/>
      <c r="U188" s="182"/>
      <c r="V188" s="183"/>
      <c r="W188" s="184"/>
      <c r="X188" s="184"/>
      <c r="Y188" s="184"/>
      <c r="Z188" s="184"/>
      <c r="AA188" s="181"/>
      <c r="AB188" s="184"/>
      <c r="AC188" s="184"/>
      <c r="AD188" s="181"/>
      <c r="AE188" s="184"/>
      <c r="AF188" s="181"/>
      <c r="AG188" s="181"/>
      <c r="AH188" s="49"/>
      <c r="AI188" s="49"/>
      <c r="AL188" s="49"/>
      <c r="AN188" s="50"/>
      <c r="AO188" s="50"/>
      <c r="AP188" s="82"/>
      <c r="AQ188" s="82"/>
      <c r="AS188" s="86"/>
      <c r="AW188" s="82"/>
      <c r="AX188" s="82"/>
      <c r="AY188" s="82"/>
      <c r="AZ188" s="82"/>
    </row>
    <row r="189" spans="2:52" ht="70.5" customHeight="1">
      <c r="B189" s="49"/>
      <c r="C189" s="49"/>
      <c r="D189" s="49"/>
      <c r="E189" s="184"/>
      <c r="F189" s="180"/>
      <c r="G189" s="181"/>
      <c r="H189" s="181"/>
      <c r="I189" s="182"/>
      <c r="J189" s="182"/>
      <c r="K189" s="183"/>
      <c r="L189" s="184"/>
      <c r="M189" s="184"/>
      <c r="N189" s="181"/>
      <c r="O189" s="181"/>
      <c r="P189" s="181"/>
      <c r="Q189" s="184"/>
      <c r="R189" s="184"/>
      <c r="S189" s="184"/>
      <c r="T189" s="182"/>
      <c r="U189" s="182"/>
      <c r="V189" s="183"/>
      <c r="W189" s="184"/>
      <c r="X189" s="184"/>
      <c r="Y189" s="184"/>
      <c r="Z189" s="184"/>
      <c r="AA189" s="181"/>
      <c r="AB189" s="184"/>
      <c r="AC189" s="184"/>
      <c r="AD189" s="181"/>
      <c r="AE189" s="184"/>
      <c r="AF189" s="181"/>
      <c r="AG189" s="181"/>
      <c r="AH189" s="49"/>
      <c r="AI189" s="49"/>
      <c r="AL189" s="49"/>
      <c r="AN189" s="50"/>
      <c r="AO189" s="50"/>
      <c r="AP189" s="82"/>
      <c r="AQ189" s="82"/>
      <c r="AS189" s="86"/>
      <c r="AW189" s="82"/>
      <c r="AX189" s="82"/>
      <c r="AY189" s="82"/>
      <c r="AZ189" s="82"/>
    </row>
    <row r="190" spans="2:52" ht="70.5" customHeight="1">
      <c r="B190" s="49"/>
      <c r="C190" s="49"/>
      <c r="D190" s="49"/>
      <c r="E190" s="184"/>
      <c r="F190" s="180"/>
      <c r="G190" s="181"/>
      <c r="H190" s="181"/>
      <c r="I190" s="182"/>
      <c r="J190" s="182"/>
      <c r="K190" s="183"/>
      <c r="L190" s="184"/>
      <c r="M190" s="184"/>
      <c r="N190" s="181"/>
      <c r="O190" s="181"/>
      <c r="P190" s="181"/>
      <c r="Q190" s="184"/>
      <c r="R190" s="184"/>
      <c r="S190" s="184"/>
      <c r="T190" s="182"/>
      <c r="U190" s="182"/>
      <c r="V190" s="183"/>
      <c r="W190" s="184"/>
      <c r="X190" s="184"/>
      <c r="Y190" s="184"/>
      <c r="Z190" s="184"/>
      <c r="AA190" s="181"/>
      <c r="AB190" s="184"/>
      <c r="AC190" s="184"/>
      <c r="AD190" s="181"/>
      <c r="AE190" s="184"/>
      <c r="AF190" s="181"/>
      <c r="AG190" s="181"/>
      <c r="AH190" s="49"/>
      <c r="AI190" s="49"/>
      <c r="AL190" s="49"/>
      <c r="AN190" s="50"/>
      <c r="AO190" s="50"/>
      <c r="AP190" s="82"/>
      <c r="AQ190" s="82"/>
      <c r="AS190" s="86"/>
      <c r="AW190" s="82"/>
      <c r="AX190" s="82"/>
      <c r="AY190" s="82"/>
      <c r="AZ190" s="82"/>
    </row>
    <row r="191" spans="2:52" ht="70.5" customHeight="1">
      <c r="B191" s="49"/>
      <c r="C191" s="49"/>
      <c r="D191" s="49"/>
      <c r="E191" s="184"/>
      <c r="F191" s="180"/>
      <c r="G191" s="181"/>
      <c r="H191" s="181"/>
      <c r="I191" s="182"/>
      <c r="J191" s="182"/>
      <c r="K191" s="183"/>
      <c r="L191" s="184"/>
      <c r="M191" s="184"/>
      <c r="N191" s="181"/>
      <c r="O191" s="181"/>
      <c r="P191" s="181"/>
      <c r="Q191" s="184"/>
      <c r="R191" s="184"/>
      <c r="S191" s="184"/>
      <c r="T191" s="182"/>
      <c r="U191" s="182"/>
      <c r="V191" s="183"/>
      <c r="W191" s="184"/>
      <c r="X191" s="184"/>
      <c r="Y191" s="184"/>
      <c r="Z191" s="184"/>
      <c r="AA191" s="181"/>
      <c r="AB191" s="184"/>
      <c r="AC191" s="184"/>
      <c r="AD191" s="181"/>
      <c r="AE191" s="184"/>
      <c r="AF191" s="181"/>
      <c r="AG191" s="181"/>
      <c r="AH191" s="49"/>
      <c r="AI191" s="49"/>
      <c r="AL191" s="49"/>
      <c r="AN191" s="50"/>
      <c r="AO191" s="50"/>
      <c r="AP191" s="82"/>
      <c r="AQ191" s="82"/>
      <c r="AS191" s="86"/>
      <c r="AW191" s="82"/>
      <c r="AX191" s="82"/>
      <c r="AY191" s="82"/>
      <c r="AZ191" s="82"/>
    </row>
    <row r="192" spans="2:52" ht="70.5" customHeight="1">
      <c r="B192" s="49"/>
      <c r="C192" s="49"/>
      <c r="D192" s="49"/>
      <c r="E192" s="184"/>
      <c r="F192" s="180"/>
      <c r="G192" s="181"/>
      <c r="H192" s="181"/>
      <c r="I192" s="182"/>
      <c r="J192" s="182"/>
      <c r="K192" s="183"/>
      <c r="L192" s="184"/>
      <c r="M192" s="184"/>
      <c r="N192" s="181"/>
      <c r="O192" s="181"/>
      <c r="P192" s="181"/>
      <c r="Q192" s="184"/>
      <c r="R192" s="184"/>
      <c r="S192" s="184"/>
      <c r="T192" s="182"/>
      <c r="U192" s="182"/>
      <c r="V192" s="183"/>
      <c r="W192" s="184"/>
      <c r="X192" s="184"/>
      <c r="Y192" s="184"/>
      <c r="Z192" s="184"/>
      <c r="AA192" s="181"/>
      <c r="AB192" s="184"/>
      <c r="AC192" s="184"/>
      <c r="AD192" s="181"/>
      <c r="AE192" s="184"/>
      <c r="AF192" s="181"/>
      <c r="AG192" s="181"/>
      <c r="AH192" s="49"/>
      <c r="AI192" s="49"/>
      <c r="AL192" s="49"/>
      <c r="AN192" s="50"/>
      <c r="AO192" s="50"/>
      <c r="AP192" s="82"/>
      <c r="AQ192" s="82"/>
      <c r="AS192" s="86"/>
      <c r="AW192" s="82"/>
      <c r="AX192" s="82"/>
      <c r="AY192" s="82"/>
      <c r="AZ192" s="82"/>
    </row>
    <row r="193" spans="2:52" ht="70.5" customHeight="1">
      <c r="B193" s="49"/>
      <c r="C193" s="49"/>
      <c r="D193" s="49"/>
      <c r="E193" s="184"/>
      <c r="F193" s="180"/>
      <c r="G193" s="181"/>
      <c r="H193" s="181"/>
      <c r="I193" s="182"/>
      <c r="J193" s="182"/>
      <c r="K193" s="183"/>
      <c r="L193" s="184"/>
      <c r="M193" s="184"/>
      <c r="N193" s="181"/>
      <c r="O193" s="181"/>
      <c r="P193" s="181"/>
      <c r="Q193" s="184"/>
      <c r="R193" s="184"/>
      <c r="S193" s="184"/>
      <c r="T193" s="182"/>
      <c r="U193" s="182"/>
      <c r="V193" s="183"/>
      <c r="W193" s="184"/>
      <c r="X193" s="184"/>
      <c r="Y193" s="184"/>
      <c r="Z193" s="184"/>
      <c r="AA193" s="181"/>
      <c r="AB193" s="184"/>
      <c r="AC193" s="184"/>
      <c r="AD193" s="181"/>
      <c r="AE193" s="184"/>
      <c r="AF193" s="181"/>
      <c r="AH193" s="49"/>
      <c r="AI193" s="49"/>
      <c r="AL193" s="49"/>
      <c r="AN193" s="50"/>
      <c r="AO193" s="50"/>
      <c r="AP193" s="82"/>
      <c r="AQ193" s="82"/>
      <c r="AS193" s="86"/>
      <c r="AW193" s="82"/>
      <c r="AX193" s="82"/>
      <c r="AY193" s="82"/>
      <c r="AZ193" s="82"/>
    </row>
    <row r="194" spans="2:52" ht="70.5" customHeight="1">
      <c r="B194" s="49"/>
      <c r="C194" s="49"/>
      <c r="D194" s="49"/>
      <c r="E194" s="184"/>
      <c r="F194" s="180"/>
      <c r="G194" s="181"/>
      <c r="H194" s="181"/>
      <c r="I194" s="182"/>
      <c r="J194" s="182"/>
      <c r="K194" s="183"/>
      <c r="L194" s="184"/>
      <c r="M194" s="184"/>
      <c r="N194" s="181"/>
      <c r="O194" s="181"/>
      <c r="P194" s="181"/>
      <c r="Q194" s="184"/>
      <c r="R194" s="184"/>
      <c r="S194" s="184"/>
      <c r="T194" s="182"/>
      <c r="U194" s="182"/>
      <c r="V194" s="183"/>
      <c r="W194" s="184"/>
      <c r="X194" s="184"/>
      <c r="Y194" s="184"/>
      <c r="Z194" s="184"/>
      <c r="AA194" s="181"/>
      <c r="AB194" s="184"/>
      <c r="AC194" s="184"/>
      <c r="AD194" s="181"/>
      <c r="AE194" s="184"/>
      <c r="AF194" s="181"/>
      <c r="AH194" s="49"/>
      <c r="AI194" s="49"/>
      <c r="AL194" s="49"/>
      <c r="AN194" s="50"/>
      <c r="AO194" s="50"/>
      <c r="AP194" s="82"/>
      <c r="AQ194" s="82"/>
      <c r="AS194" s="86"/>
      <c r="AW194" s="82"/>
      <c r="AX194" s="82"/>
      <c r="AY194" s="82"/>
      <c r="AZ194" s="82"/>
    </row>
    <row r="195" spans="2:52" ht="70.5" customHeight="1">
      <c r="B195" s="49"/>
      <c r="C195" s="49"/>
      <c r="D195" s="49"/>
      <c r="E195" s="184"/>
      <c r="F195" s="180"/>
      <c r="G195" s="181"/>
      <c r="H195" s="181"/>
      <c r="I195" s="182"/>
      <c r="J195" s="182"/>
      <c r="K195" s="183"/>
      <c r="L195" s="184"/>
      <c r="M195" s="184"/>
      <c r="N195" s="181"/>
      <c r="O195" s="181"/>
      <c r="P195" s="181"/>
      <c r="Q195" s="184"/>
      <c r="R195" s="184"/>
      <c r="S195" s="184"/>
      <c r="T195" s="182"/>
      <c r="U195" s="182"/>
      <c r="V195" s="183"/>
      <c r="W195" s="184"/>
      <c r="X195" s="184"/>
      <c r="Y195" s="184"/>
      <c r="Z195" s="184"/>
      <c r="AA195" s="181"/>
      <c r="AB195" s="184"/>
      <c r="AC195" s="184"/>
      <c r="AD195" s="181"/>
      <c r="AE195" s="184"/>
      <c r="AF195" s="181"/>
      <c r="AH195" s="49"/>
      <c r="AI195" s="49"/>
      <c r="AL195" s="49"/>
      <c r="AN195" s="50"/>
      <c r="AO195" s="50"/>
      <c r="AP195" s="82"/>
      <c r="AQ195" s="82"/>
      <c r="AS195" s="86"/>
      <c r="AW195" s="82"/>
      <c r="AX195" s="82"/>
      <c r="AY195" s="82"/>
      <c r="AZ195" s="82"/>
    </row>
    <row r="196" spans="2:52" ht="70.5" customHeight="1">
      <c r="B196" s="49"/>
      <c r="C196" s="49"/>
      <c r="D196" s="49"/>
      <c r="E196" s="184"/>
      <c r="F196" s="180"/>
      <c r="G196" s="181"/>
      <c r="H196" s="181"/>
      <c r="I196" s="182"/>
      <c r="J196" s="182"/>
      <c r="K196" s="183"/>
      <c r="L196" s="184"/>
      <c r="M196" s="184"/>
      <c r="N196" s="181"/>
      <c r="O196" s="181"/>
      <c r="P196" s="181"/>
      <c r="Q196" s="184"/>
      <c r="R196" s="184"/>
      <c r="S196" s="184"/>
      <c r="T196" s="182"/>
      <c r="U196" s="182"/>
      <c r="V196" s="183"/>
      <c r="W196" s="184"/>
      <c r="X196" s="184"/>
      <c r="Y196" s="184"/>
      <c r="Z196" s="184"/>
      <c r="AA196" s="181"/>
      <c r="AB196" s="184"/>
      <c r="AC196" s="184"/>
      <c r="AD196" s="181"/>
      <c r="AE196" s="184"/>
      <c r="AF196" s="181"/>
      <c r="AH196" s="49"/>
      <c r="AI196" s="49"/>
      <c r="AL196" s="49"/>
      <c r="AN196" s="50"/>
      <c r="AO196" s="50"/>
      <c r="AP196" s="82"/>
      <c r="AQ196" s="82"/>
      <c r="AS196" s="86"/>
      <c r="AW196" s="82"/>
      <c r="AX196" s="82"/>
      <c r="AY196" s="82"/>
      <c r="AZ196" s="82"/>
    </row>
    <row r="197" spans="2:52" ht="70.5" customHeight="1">
      <c r="B197" s="49"/>
      <c r="C197" s="49"/>
      <c r="D197" s="49"/>
      <c r="E197" s="184"/>
      <c r="F197" s="180"/>
      <c r="G197" s="181"/>
      <c r="H197" s="181"/>
      <c r="I197" s="182"/>
      <c r="J197" s="182"/>
      <c r="K197" s="183"/>
      <c r="L197" s="184"/>
      <c r="M197" s="184"/>
      <c r="N197" s="181"/>
      <c r="O197" s="181"/>
      <c r="P197" s="181"/>
      <c r="Q197" s="184"/>
      <c r="R197" s="184"/>
      <c r="S197" s="184"/>
      <c r="T197" s="182"/>
      <c r="U197" s="182"/>
      <c r="V197" s="183"/>
      <c r="W197" s="184"/>
      <c r="X197" s="184"/>
      <c r="Y197" s="184"/>
      <c r="Z197" s="184"/>
      <c r="AA197" s="181"/>
      <c r="AB197" s="184"/>
      <c r="AC197" s="184"/>
      <c r="AD197" s="181"/>
      <c r="AE197" s="184"/>
      <c r="AF197" s="181"/>
      <c r="AH197" s="49"/>
      <c r="AI197" s="49"/>
      <c r="AL197" s="49"/>
      <c r="AN197" s="50"/>
      <c r="AO197" s="50"/>
      <c r="AP197" s="82"/>
      <c r="AQ197" s="82"/>
      <c r="AS197" s="86"/>
      <c r="AW197" s="82"/>
      <c r="AX197" s="82"/>
      <c r="AY197" s="82"/>
      <c r="AZ197" s="82"/>
    </row>
    <row r="198" spans="2:52" ht="70.5" customHeight="1">
      <c r="B198" s="49"/>
      <c r="C198" s="49"/>
      <c r="D198" s="49"/>
      <c r="E198" s="184"/>
      <c r="F198" s="180"/>
      <c r="G198" s="181"/>
      <c r="H198" s="181"/>
      <c r="I198" s="182"/>
      <c r="J198" s="182"/>
      <c r="K198" s="183"/>
      <c r="L198" s="184"/>
      <c r="M198" s="184"/>
      <c r="N198" s="181"/>
      <c r="O198" s="181"/>
      <c r="P198" s="181"/>
      <c r="Q198" s="184"/>
      <c r="R198" s="184"/>
      <c r="S198" s="184"/>
      <c r="T198" s="182"/>
      <c r="U198" s="182"/>
      <c r="V198" s="183"/>
      <c r="W198" s="184"/>
      <c r="X198" s="184"/>
      <c r="Y198" s="184"/>
      <c r="Z198" s="184"/>
      <c r="AA198" s="181"/>
      <c r="AB198" s="184"/>
      <c r="AC198" s="184"/>
      <c r="AD198" s="181"/>
      <c r="AE198" s="184"/>
      <c r="AF198" s="181"/>
      <c r="AH198" s="49"/>
      <c r="AI198" s="49"/>
      <c r="AL198" s="49"/>
      <c r="AN198" s="50"/>
      <c r="AO198" s="50"/>
      <c r="AP198" s="82"/>
      <c r="AQ198" s="82"/>
      <c r="AS198" s="86"/>
      <c r="AW198" s="82"/>
      <c r="AX198" s="82"/>
      <c r="AY198" s="82"/>
      <c r="AZ198" s="82"/>
    </row>
    <row r="199" spans="2:52" ht="70.5" customHeight="1">
      <c r="B199" s="49"/>
      <c r="C199" s="49"/>
      <c r="D199" s="49"/>
      <c r="E199" s="184"/>
      <c r="F199" s="180"/>
      <c r="G199" s="181"/>
      <c r="H199" s="181"/>
      <c r="I199" s="182"/>
      <c r="J199" s="182"/>
      <c r="K199" s="183"/>
      <c r="L199" s="184"/>
      <c r="M199" s="184"/>
      <c r="N199" s="181"/>
      <c r="O199" s="181"/>
      <c r="P199" s="181"/>
      <c r="Q199" s="184"/>
      <c r="R199" s="184"/>
      <c r="S199" s="184"/>
      <c r="T199" s="182"/>
      <c r="U199" s="182"/>
      <c r="V199" s="183"/>
      <c r="W199" s="184"/>
      <c r="X199" s="184"/>
      <c r="Y199" s="184"/>
      <c r="Z199" s="184"/>
      <c r="AA199" s="181"/>
      <c r="AB199" s="184"/>
      <c r="AC199" s="184"/>
      <c r="AD199" s="181"/>
      <c r="AE199" s="184"/>
      <c r="AF199" s="181"/>
      <c r="AH199" s="49"/>
      <c r="AI199" s="49"/>
      <c r="AL199" s="49"/>
      <c r="AN199" s="50"/>
      <c r="AO199" s="50"/>
      <c r="AP199" s="82"/>
      <c r="AQ199" s="82"/>
      <c r="AS199" s="86"/>
      <c r="AW199" s="82"/>
      <c r="AX199" s="82"/>
      <c r="AY199" s="82"/>
      <c r="AZ199" s="82"/>
    </row>
    <row r="200" spans="2:52" ht="70.5" customHeight="1">
      <c r="B200" s="49"/>
      <c r="C200" s="49"/>
      <c r="D200" s="49"/>
      <c r="E200" s="184"/>
      <c r="F200" s="180"/>
      <c r="G200" s="181"/>
      <c r="H200" s="181"/>
      <c r="I200" s="182"/>
      <c r="J200" s="182"/>
      <c r="K200" s="183"/>
      <c r="L200" s="184"/>
      <c r="M200" s="184"/>
      <c r="N200" s="181"/>
      <c r="O200" s="181"/>
      <c r="P200" s="181"/>
      <c r="Q200" s="184"/>
      <c r="R200" s="184"/>
      <c r="S200" s="184"/>
      <c r="T200" s="182"/>
      <c r="U200" s="182"/>
      <c r="V200" s="183"/>
      <c r="W200" s="184"/>
      <c r="X200" s="184"/>
      <c r="Y200" s="184"/>
      <c r="Z200" s="184"/>
      <c r="AA200" s="181"/>
      <c r="AB200" s="184"/>
      <c r="AC200" s="184"/>
      <c r="AD200" s="181"/>
      <c r="AE200" s="184"/>
      <c r="AF200" s="181"/>
      <c r="AH200" s="49"/>
      <c r="AI200" s="49"/>
      <c r="AL200" s="49"/>
      <c r="AN200" s="50"/>
      <c r="AO200" s="50"/>
      <c r="AP200" s="82"/>
      <c r="AQ200" s="82"/>
      <c r="AS200" s="86"/>
      <c r="AW200" s="82"/>
      <c r="AX200" s="82"/>
      <c r="AY200" s="82"/>
      <c r="AZ200" s="82"/>
    </row>
    <row r="201" spans="2:52" ht="70.5" customHeight="1">
      <c r="B201" s="49"/>
      <c r="C201" s="49"/>
      <c r="D201" s="49"/>
      <c r="E201" s="184"/>
      <c r="F201" s="180"/>
      <c r="G201" s="181"/>
      <c r="H201" s="181"/>
      <c r="I201" s="182"/>
      <c r="J201" s="182"/>
      <c r="K201" s="183"/>
      <c r="L201" s="184"/>
      <c r="M201" s="184"/>
      <c r="N201" s="181"/>
      <c r="O201" s="181"/>
      <c r="P201" s="181"/>
      <c r="Q201" s="184"/>
      <c r="R201" s="184"/>
      <c r="S201" s="184"/>
      <c r="T201" s="182"/>
      <c r="U201" s="182"/>
      <c r="V201" s="183"/>
      <c r="W201" s="184"/>
      <c r="X201" s="184"/>
      <c r="Y201" s="184"/>
      <c r="Z201" s="184"/>
      <c r="AA201" s="181"/>
      <c r="AB201" s="184"/>
      <c r="AC201" s="184"/>
      <c r="AD201" s="181"/>
      <c r="AE201" s="184"/>
      <c r="AF201" s="181"/>
      <c r="AH201" s="49"/>
      <c r="AI201" s="49"/>
      <c r="AL201" s="49"/>
      <c r="AN201" s="50"/>
      <c r="AO201" s="50"/>
      <c r="AP201" s="82"/>
      <c r="AQ201" s="82"/>
      <c r="AS201" s="86"/>
      <c r="AW201" s="82"/>
      <c r="AX201" s="82"/>
      <c r="AY201" s="82"/>
      <c r="AZ201" s="82"/>
    </row>
    <row r="202" spans="2:52" ht="70.5" customHeight="1">
      <c r="B202" s="49"/>
      <c r="C202" s="49"/>
      <c r="D202" s="49"/>
      <c r="E202" s="184"/>
      <c r="F202" s="180"/>
      <c r="G202" s="181"/>
      <c r="H202" s="181"/>
      <c r="I202" s="182"/>
      <c r="J202" s="182"/>
      <c r="K202" s="183"/>
      <c r="L202" s="184"/>
      <c r="M202" s="184"/>
      <c r="N202" s="181"/>
      <c r="O202" s="181"/>
      <c r="P202" s="181"/>
      <c r="Q202" s="184"/>
      <c r="R202" s="184"/>
      <c r="S202" s="184"/>
      <c r="T202" s="182"/>
      <c r="U202" s="182"/>
      <c r="V202" s="183"/>
      <c r="W202" s="184"/>
      <c r="X202" s="184"/>
      <c r="Y202" s="184"/>
      <c r="Z202" s="184"/>
      <c r="AA202" s="181"/>
      <c r="AB202" s="184"/>
      <c r="AC202" s="184"/>
      <c r="AD202" s="181"/>
      <c r="AE202" s="184"/>
      <c r="AF202" s="181"/>
      <c r="AH202" s="49"/>
      <c r="AI202" s="49"/>
      <c r="AL202" s="49"/>
      <c r="AN202" s="50"/>
      <c r="AO202" s="50"/>
      <c r="AP202" s="82"/>
      <c r="AQ202" s="82"/>
      <c r="AS202" s="86"/>
      <c r="AW202" s="82"/>
      <c r="AX202" s="82"/>
      <c r="AY202" s="82"/>
      <c r="AZ202" s="82"/>
    </row>
    <row r="203" spans="2:52" ht="70.5" customHeight="1">
      <c r="B203" s="49"/>
      <c r="C203" s="49"/>
      <c r="D203" s="49"/>
      <c r="E203" s="184"/>
      <c r="F203" s="180"/>
      <c r="G203" s="181"/>
      <c r="H203" s="181"/>
      <c r="I203" s="182"/>
      <c r="J203" s="182"/>
      <c r="K203" s="183"/>
      <c r="L203" s="184"/>
      <c r="M203" s="184"/>
      <c r="N203" s="181"/>
      <c r="O203" s="181"/>
      <c r="P203" s="181"/>
      <c r="Q203" s="184"/>
      <c r="R203" s="184"/>
      <c r="S203" s="184"/>
      <c r="T203" s="182"/>
      <c r="U203" s="182"/>
      <c r="V203" s="183"/>
      <c r="W203" s="184"/>
      <c r="X203" s="184"/>
      <c r="Y203" s="184"/>
      <c r="Z203" s="184"/>
      <c r="AA203" s="181"/>
      <c r="AB203" s="184"/>
      <c r="AC203" s="184"/>
      <c r="AD203" s="181"/>
      <c r="AE203" s="184"/>
      <c r="AF203" s="181"/>
      <c r="AH203" s="49"/>
      <c r="AI203" s="49"/>
      <c r="AL203" s="49"/>
      <c r="AN203" s="50"/>
      <c r="AO203" s="50"/>
      <c r="AP203" s="82"/>
      <c r="AQ203" s="82"/>
      <c r="AS203" s="86"/>
      <c r="AW203" s="82"/>
      <c r="AX203" s="82"/>
      <c r="AY203" s="82"/>
      <c r="AZ203" s="82"/>
    </row>
    <row r="204" spans="2:52" ht="70.5" customHeight="1">
      <c r="B204" s="49"/>
      <c r="C204" s="49"/>
      <c r="D204" s="49"/>
      <c r="E204" s="184"/>
      <c r="F204" s="180"/>
      <c r="G204" s="181"/>
      <c r="H204" s="181"/>
      <c r="I204" s="182"/>
      <c r="J204" s="182"/>
      <c r="K204" s="183"/>
      <c r="L204" s="184"/>
      <c r="M204" s="184"/>
      <c r="N204" s="181"/>
      <c r="O204" s="181"/>
      <c r="P204" s="181"/>
      <c r="Q204" s="184"/>
      <c r="R204" s="184"/>
      <c r="S204" s="184"/>
      <c r="T204" s="182"/>
      <c r="U204" s="182"/>
      <c r="V204" s="183"/>
      <c r="W204" s="184"/>
      <c r="X204" s="184"/>
      <c r="Y204" s="184"/>
      <c r="Z204" s="184"/>
      <c r="AA204" s="181"/>
      <c r="AB204" s="184"/>
      <c r="AC204" s="184"/>
      <c r="AD204" s="181"/>
      <c r="AE204" s="184"/>
      <c r="AF204" s="181"/>
      <c r="AH204" s="49"/>
      <c r="AI204" s="49"/>
      <c r="AL204" s="49"/>
      <c r="AN204" s="50"/>
      <c r="AO204" s="50"/>
      <c r="AP204" s="82"/>
      <c r="AQ204" s="82"/>
      <c r="AS204" s="86"/>
      <c r="AW204" s="82"/>
      <c r="AX204" s="82"/>
      <c r="AY204" s="82"/>
      <c r="AZ204" s="82"/>
    </row>
    <row r="205" spans="2:52" ht="70.5" customHeight="1">
      <c r="B205" s="49"/>
      <c r="C205" s="49"/>
      <c r="D205" s="49"/>
      <c r="E205" s="184"/>
      <c r="F205" s="180"/>
      <c r="G205" s="181"/>
      <c r="H205" s="181"/>
      <c r="I205" s="182"/>
      <c r="J205" s="182"/>
      <c r="K205" s="183"/>
      <c r="L205" s="184"/>
      <c r="M205" s="184"/>
      <c r="N205" s="181"/>
      <c r="O205" s="181"/>
      <c r="P205" s="181"/>
      <c r="Q205" s="184"/>
      <c r="R205" s="184"/>
      <c r="S205" s="184"/>
      <c r="T205" s="182"/>
      <c r="U205" s="182"/>
      <c r="V205" s="183"/>
      <c r="W205" s="184"/>
      <c r="X205" s="184"/>
      <c r="Y205" s="184"/>
      <c r="Z205" s="184"/>
      <c r="AA205" s="181"/>
      <c r="AB205" s="184"/>
      <c r="AC205" s="184"/>
      <c r="AD205" s="181"/>
      <c r="AE205" s="184"/>
      <c r="AF205" s="181"/>
      <c r="AH205" s="49"/>
      <c r="AI205" s="49"/>
      <c r="AL205" s="49"/>
      <c r="AN205" s="50"/>
      <c r="AO205" s="50"/>
      <c r="AP205" s="82"/>
      <c r="AQ205" s="82"/>
      <c r="AS205" s="86"/>
      <c r="AW205" s="82"/>
      <c r="AX205" s="82"/>
      <c r="AY205" s="82"/>
      <c r="AZ205" s="82"/>
    </row>
    <row r="206" spans="2:52" ht="70.5" customHeight="1">
      <c r="B206" s="49"/>
      <c r="C206" s="49"/>
      <c r="D206" s="49"/>
      <c r="E206" s="184"/>
      <c r="F206" s="180"/>
      <c r="G206" s="181"/>
      <c r="H206" s="181"/>
      <c r="I206" s="182"/>
      <c r="J206" s="182"/>
      <c r="K206" s="183"/>
      <c r="L206" s="184"/>
      <c r="M206" s="184"/>
      <c r="N206" s="181"/>
      <c r="O206" s="181"/>
      <c r="P206" s="181"/>
      <c r="Q206" s="184"/>
      <c r="R206" s="184"/>
      <c r="S206" s="184"/>
      <c r="T206" s="182"/>
      <c r="U206" s="182"/>
      <c r="V206" s="183"/>
      <c r="W206" s="184"/>
      <c r="X206" s="184"/>
      <c r="Y206" s="184"/>
      <c r="Z206" s="184"/>
      <c r="AA206" s="181"/>
      <c r="AB206" s="184"/>
      <c r="AC206" s="184"/>
      <c r="AD206" s="181"/>
      <c r="AE206" s="184"/>
      <c r="AF206" s="181"/>
      <c r="AG206" s="49"/>
      <c r="AH206" s="49"/>
      <c r="AI206" s="49"/>
      <c r="AL206" s="49"/>
      <c r="AN206" s="50"/>
      <c r="AO206" s="50"/>
      <c r="AP206" s="82"/>
      <c r="AQ206" s="82"/>
      <c r="AS206" s="86"/>
      <c r="AW206" s="82"/>
      <c r="AX206" s="82"/>
      <c r="AY206" s="82"/>
      <c r="AZ206" s="82"/>
    </row>
    <row r="207" spans="2:52" ht="70.5" customHeight="1">
      <c r="B207" s="49"/>
      <c r="C207" s="49"/>
      <c r="D207" s="49"/>
      <c r="E207" s="184"/>
      <c r="F207" s="180"/>
      <c r="G207" s="181"/>
      <c r="H207" s="181"/>
      <c r="I207" s="182"/>
      <c r="J207" s="182"/>
      <c r="K207" s="183"/>
      <c r="L207" s="184"/>
      <c r="M207" s="184"/>
      <c r="N207" s="181"/>
      <c r="O207" s="181"/>
      <c r="P207" s="181"/>
      <c r="Q207" s="184"/>
      <c r="R207" s="184"/>
      <c r="S207" s="184"/>
      <c r="T207" s="182"/>
      <c r="U207" s="182"/>
      <c r="V207" s="183"/>
      <c r="W207" s="184"/>
      <c r="X207" s="184"/>
      <c r="Y207" s="184"/>
      <c r="Z207" s="184"/>
      <c r="AA207" s="181"/>
      <c r="AB207" s="184"/>
      <c r="AC207" s="184"/>
      <c r="AD207" s="181"/>
      <c r="AE207" s="184"/>
      <c r="AF207" s="181"/>
      <c r="AG207" s="49"/>
      <c r="AH207" s="49"/>
      <c r="AI207" s="49"/>
      <c r="AL207" s="49"/>
      <c r="AN207" s="50"/>
      <c r="AO207" s="50"/>
      <c r="AP207" s="82"/>
      <c r="AQ207" s="82"/>
      <c r="AS207" s="86"/>
      <c r="AW207" s="82"/>
      <c r="AX207" s="82"/>
      <c r="AY207" s="82"/>
      <c r="AZ207" s="82"/>
    </row>
    <row r="208" spans="2:52" ht="70.5" customHeight="1">
      <c r="B208" s="49"/>
      <c r="C208" s="49"/>
      <c r="D208" s="49"/>
      <c r="E208" s="184"/>
      <c r="F208" s="180"/>
      <c r="G208" s="181"/>
      <c r="H208" s="181"/>
      <c r="I208" s="182"/>
      <c r="J208" s="182"/>
      <c r="K208" s="183"/>
      <c r="L208" s="184"/>
      <c r="M208" s="184"/>
      <c r="N208" s="181"/>
      <c r="O208" s="181"/>
      <c r="P208" s="181"/>
      <c r="Q208" s="184"/>
      <c r="R208" s="184"/>
      <c r="S208" s="184"/>
      <c r="T208" s="182"/>
      <c r="U208" s="182"/>
      <c r="V208" s="183"/>
      <c r="W208" s="184"/>
      <c r="X208" s="184"/>
      <c r="Y208" s="184"/>
      <c r="Z208" s="184"/>
      <c r="AA208" s="181"/>
      <c r="AB208" s="184"/>
      <c r="AC208" s="184"/>
      <c r="AD208" s="181"/>
      <c r="AE208" s="184"/>
      <c r="AF208" s="181"/>
      <c r="AG208" s="49"/>
      <c r="AH208" s="49"/>
      <c r="AI208" s="49"/>
      <c r="AL208" s="49"/>
      <c r="AN208" s="50"/>
      <c r="AO208" s="50"/>
      <c r="AP208" s="82"/>
      <c r="AQ208" s="82"/>
      <c r="AS208" s="86"/>
      <c r="AW208" s="82"/>
      <c r="AX208" s="82"/>
      <c r="AY208" s="82"/>
      <c r="AZ208" s="82"/>
    </row>
    <row r="209" spans="2:52" ht="70.5" customHeight="1">
      <c r="B209" s="49"/>
      <c r="C209" s="49"/>
      <c r="D209" s="49"/>
      <c r="E209" s="184"/>
      <c r="F209" s="180"/>
      <c r="G209" s="181"/>
      <c r="H209" s="181"/>
      <c r="I209" s="182"/>
      <c r="J209" s="182"/>
      <c r="K209" s="183"/>
      <c r="L209" s="184"/>
      <c r="M209" s="184"/>
      <c r="N209" s="181"/>
      <c r="O209" s="181"/>
      <c r="P209" s="181"/>
      <c r="Q209" s="184"/>
      <c r="R209" s="184"/>
      <c r="S209" s="184"/>
      <c r="T209" s="182"/>
      <c r="U209" s="182"/>
      <c r="V209" s="183"/>
      <c r="W209" s="184"/>
      <c r="X209" s="184"/>
      <c r="Y209" s="184"/>
      <c r="Z209" s="184"/>
      <c r="AA209" s="181"/>
      <c r="AB209" s="184"/>
      <c r="AC209" s="184"/>
      <c r="AD209" s="181"/>
      <c r="AE209" s="184"/>
      <c r="AF209" s="181"/>
      <c r="AG209" s="49"/>
      <c r="AH209" s="49"/>
      <c r="AI209" s="49"/>
      <c r="AL209" s="49"/>
      <c r="AN209" s="50"/>
      <c r="AO209" s="50"/>
      <c r="AP209" s="82"/>
      <c r="AQ209" s="82"/>
      <c r="AS209" s="86"/>
      <c r="AW209" s="82"/>
      <c r="AX209" s="82"/>
      <c r="AY209" s="82"/>
      <c r="AZ209" s="82"/>
    </row>
    <row r="210" spans="2:52" ht="70.5" customHeight="1">
      <c r="B210" s="49"/>
      <c r="C210" s="49"/>
      <c r="D210" s="49"/>
      <c r="E210" s="184"/>
      <c r="F210" s="180"/>
      <c r="G210" s="181"/>
      <c r="H210" s="181"/>
      <c r="I210" s="182"/>
      <c r="J210" s="182"/>
      <c r="K210" s="183"/>
      <c r="L210" s="184"/>
      <c r="M210" s="184"/>
      <c r="N210" s="181"/>
      <c r="O210" s="181"/>
      <c r="P210" s="181"/>
      <c r="Q210" s="184"/>
      <c r="R210" s="184"/>
      <c r="S210" s="184"/>
      <c r="T210" s="182"/>
      <c r="U210" s="182"/>
      <c r="V210" s="183"/>
      <c r="W210" s="184"/>
      <c r="X210" s="184"/>
      <c r="Y210" s="184"/>
      <c r="Z210" s="184"/>
      <c r="AA210" s="181"/>
      <c r="AB210" s="184"/>
      <c r="AC210" s="184"/>
      <c r="AD210" s="181"/>
      <c r="AE210" s="184"/>
      <c r="AF210" s="181"/>
      <c r="AG210" s="49"/>
      <c r="AH210" s="49"/>
      <c r="AI210" s="49"/>
      <c r="AL210" s="49"/>
      <c r="AN210" s="50"/>
      <c r="AO210" s="50"/>
      <c r="AP210" s="82"/>
      <c r="AQ210" s="82"/>
      <c r="AS210" s="86"/>
      <c r="AW210" s="82"/>
      <c r="AX210" s="82"/>
      <c r="AY210" s="82"/>
      <c r="AZ210" s="82"/>
    </row>
    <row r="211" spans="2:52" ht="70.5" customHeight="1">
      <c r="B211" s="49"/>
      <c r="C211" s="49"/>
      <c r="D211" s="49"/>
      <c r="E211" s="184"/>
      <c r="F211" s="180"/>
      <c r="G211" s="181"/>
      <c r="H211" s="181"/>
      <c r="I211" s="182"/>
      <c r="J211" s="182"/>
      <c r="K211" s="183"/>
      <c r="L211" s="184"/>
      <c r="M211" s="184"/>
      <c r="N211" s="181"/>
      <c r="O211" s="181"/>
      <c r="P211" s="181"/>
      <c r="Q211" s="184"/>
      <c r="R211" s="184"/>
      <c r="S211" s="184"/>
      <c r="T211" s="182"/>
      <c r="U211" s="182"/>
      <c r="V211" s="183"/>
      <c r="W211" s="184"/>
      <c r="X211" s="184"/>
      <c r="Y211" s="184"/>
      <c r="Z211" s="184"/>
      <c r="AA211" s="181"/>
      <c r="AB211" s="184"/>
      <c r="AC211" s="184"/>
      <c r="AD211" s="181"/>
      <c r="AE211" s="184"/>
      <c r="AF211" s="181"/>
      <c r="AG211" s="49"/>
      <c r="AH211" s="49"/>
      <c r="AI211" s="49"/>
      <c r="AL211" s="49"/>
      <c r="AN211" s="50"/>
      <c r="AO211" s="50"/>
      <c r="AP211" s="82"/>
      <c r="AQ211" s="82"/>
      <c r="AS211" s="86"/>
      <c r="AW211" s="82"/>
      <c r="AX211" s="82"/>
      <c r="AY211" s="82"/>
      <c r="AZ211" s="82"/>
    </row>
    <row r="212" spans="2:52" ht="70.5" customHeight="1">
      <c r="B212" s="49"/>
      <c r="C212" s="49"/>
      <c r="D212" s="49"/>
      <c r="E212" s="184"/>
      <c r="F212" s="180"/>
      <c r="G212" s="181"/>
      <c r="H212" s="181"/>
      <c r="I212" s="182"/>
      <c r="J212" s="182"/>
      <c r="K212" s="183"/>
      <c r="L212" s="184"/>
      <c r="M212" s="184"/>
      <c r="N212" s="181"/>
      <c r="O212" s="181"/>
      <c r="P212" s="181"/>
      <c r="Q212" s="184"/>
      <c r="R212" s="184"/>
      <c r="S212" s="184"/>
      <c r="T212" s="182"/>
      <c r="U212" s="182"/>
      <c r="V212" s="183"/>
      <c r="W212" s="184"/>
      <c r="X212" s="184"/>
      <c r="Y212" s="184"/>
      <c r="Z212" s="184"/>
      <c r="AA212" s="181"/>
      <c r="AB212" s="184"/>
      <c r="AC212" s="184"/>
      <c r="AD212" s="181"/>
      <c r="AE212" s="184"/>
      <c r="AF212" s="181"/>
      <c r="AG212" s="49"/>
      <c r="AH212" s="49"/>
      <c r="AI212" s="49"/>
      <c r="AL212" s="49"/>
      <c r="AN212" s="50"/>
      <c r="AO212" s="50"/>
      <c r="AP212" s="82"/>
      <c r="AQ212" s="82"/>
      <c r="AS212" s="86"/>
      <c r="AW212" s="82"/>
      <c r="AX212" s="82"/>
      <c r="AY212" s="82"/>
      <c r="AZ212" s="82"/>
    </row>
    <row r="213" spans="2:52" ht="70.5" customHeight="1">
      <c r="B213" s="49"/>
      <c r="C213" s="49"/>
      <c r="D213" s="49"/>
      <c r="E213" s="184"/>
      <c r="F213" s="180"/>
      <c r="G213" s="181"/>
      <c r="H213" s="181"/>
      <c r="I213" s="182"/>
      <c r="J213" s="182"/>
      <c r="K213" s="183"/>
      <c r="L213" s="184"/>
      <c r="M213" s="184"/>
      <c r="N213" s="181"/>
      <c r="O213" s="181"/>
      <c r="P213" s="181"/>
      <c r="Q213" s="184"/>
      <c r="R213" s="184"/>
      <c r="S213" s="184"/>
      <c r="T213" s="182"/>
      <c r="U213" s="182"/>
      <c r="V213" s="183"/>
      <c r="W213" s="184"/>
      <c r="X213" s="184"/>
      <c r="Y213" s="184"/>
      <c r="Z213" s="184"/>
      <c r="AA213" s="181"/>
      <c r="AB213" s="184"/>
      <c r="AC213" s="184"/>
      <c r="AD213" s="181"/>
      <c r="AE213" s="184"/>
      <c r="AF213" s="181"/>
      <c r="AG213" s="49"/>
      <c r="AH213" s="49"/>
      <c r="AI213" s="49"/>
      <c r="AL213" s="49"/>
      <c r="AN213" s="50"/>
      <c r="AO213" s="50"/>
      <c r="AP213" s="82"/>
      <c r="AQ213" s="82"/>
      <c r="AS213" s="86"/>
      <c r="AW213" s="82"/>
      <c r="AX213" s="82"/>
      <c r="AY213" s="82"/>
      <c r="AZ213" s="82"/>
    </row>
    <row r="214" spans="2:52" ht="70.5" customHeight="1">
      <c r="B214" s="49"/>
      <c r="C214" s="49"/>
      <c r="D214" s="49"/>
      <c r="E214" s="184"/>
      <c r="F214" s="180"/>
      <c r="G214" s="181"/>
      <c r="H214" s="181"/>
      <c r="I214" s="182"/>
      <c r="J214" s="182"/>
      <c r="K214" s="183"/>
      <c r="L214" s="184"/>
      <c r="M214" s="184"/>
      <c r="N214" s="181"/>
      <c r="O214" s="181"/>
      <c r="P214" s="181"/>
      <c r="Q214" s="184"/>
      <c r="R214" s="184"/>
      <c r="S214" s="184"/>
      <c r="T214" s="182"/>
      <c r="U214" s="182"/>
      <c r="V214" s="183"/>
      <c r="W214" s="184"/>
      <c r="X214" s="184"/>
      <c r="Y214" s="184"/>
      <c r="Z214" s="184"/>
      <c r="AA214" s="181"/>
      <c r="AB214" s="184"/>
      <c r="AC214" s="184"/>
      <c r="AD214" s="181"/>
      <c r="AE214" s="184"/>
      <c r="AF214" s="181"/>
      <c r="AG214" s="49"/>
      <c r="AH214" s="49"/>
      <c r="AI214" s="49"/>
      <c r="AL214" s="49"/>
      <c r="AN214" s="50"/>
      <c r="AO214" s="50"/>
      <c r="AP214" s="82"/>
      <c r="AQ214" s="82"/>
      <c r="AS214" s="86"/>
      <c r="AW214" s="82"/>
      <c r="AX214" s="82"/>
      <c r="AY214" s="82"/>
      <c r="AZ214" s="82"/>
    </row>
    <row r="215" spans="2:52" ht="70.5" customHeight="1">
      <c r="B215" s="49"/>
      <c r="C215" s="49"/>
      <c r="D215" s="49"/>
      <c r="E215" s="184"/>
      <c r="F215" s="180"/>
      <c r="G215" s="181"/>
      <c r="H215" s="181"/>
      <c r="I215" s="182"/>
      <c r="J215" s="182"/>
      <c r="K215" s="183"/>
      <c r="L215" s="184"/>
      <c r="M215" s="184"/>
      <c r="N215" s="181"/>
      <c r="O215" s="181"/>
      <c r="P215" s="181"/>
      <c r="Q215" s="184"/>
      <c r="R215" s="184"/>
      <c r="S215" s="184"/>
      <c r="T215" s="182"/>
      <c r="U215" s="182"/>
      <c r="V215" s="183"/>
      <c r="W215" s="184"/>
      <c r="X215" s="184"/>
      <c r="Y215" s="184"/>
      <c r="Z215" s="184"/>
      <c r="AA215" s="181"/>
      <c r="AB215" s="184"/>
      <c r="AC215" s="184"/>
      <c r="AD215" s="181"/>
      <c r="AE215" s="184"/>
      <c r="AF215" s="181"/>
      <c r="AG215" s="49"/>
      <c r="AH215" s="49"/>
      <c r="AI215" s="49"/>
      <c r="AL215" s="49"/>
      <c r="AN215" s="50"/>
      <c r="AO215" s="50"/>
      <c r="AP215" s="82"/>
      <c r="AQ215" s="82"/>
      <c r="AS215" s="86"/>
      <c r="AW215" s="82"/>
      <c r="AX215" s="82"/>
      <c r="AY215" s="82"/>
      <c r="AZ215" s="82"/>
    </row>
    <row r="216" spans="2:52" ht="70.5" customHeight="1">
      <c r="B216" s="49"/>
      <c r="C216" s="49"/>
      <c r="D216" s="49"/>
      <c r="E216" s="184"/>
      <c r="F216" s="180"/>
      <c r="G216" s="181"/>
      <c r="H216" s="181"/>
      <c r="I216" s="182"/>
      <c r="J216" s="182"/>
      <c r="K216" s="183"/>
      <c r="L216" s="184"/>
      <c r="M216" s="184"/>
      <c r="N216" s="181"/>
      <c r="O216" s="181"/>
      <c r="P216" s="181"/>
      <c r="Q216" s="184"/>
      <c r="R216" s="184"/>
      <c r="S216" s="184"/>
      <c r="T216" s="182"/>
      <c r="U216" s="182"/>
      <c r="V216" s="183"/>
      <c r="W216" s="184"/>
      <c r="X216" s="184"/>
      <c r="Y216" s="184"/>
      <c r="Z216" s="184"/>
      <c r="AA216" s="181"/>
      <c r="AB216" s="184"/>
      <c r="AC216" s="184"/>
      <c r="AD216" s="181"/>
      <c r="AE216" s="184"/>
      <c r="AF216" s="181"/>
      <c r="AG216" s="49"/>
      <c r="AH216" s="49"/>
      <c r="AI216" s="49"/>
      <c r="AL216" s="49"/>
      <c r="AN216" s="50"/>
      <c r="AO216" s="50"/>
      <c r="AP216" s="82"/>
      <c r="AQ216" s="82"/>
      <c r="AS216" s="86"/>
      <c r="AW216" s="82"/>
      <c r="AX216" s="82"/>
      <c r="AY216" s="82"/>
      <c r="AZ216" s="82"/>
    </row>
    <row r="217" spans="2:52" ht="70.5" customHeight="1">
      <c r="B217" s="49"/>
      <c r="C217" s="49"/>
      <c r="D217" s="49"/>
      <c r="E217" s="184"/>
      <c r="F217" s="180"/>
      <c r="G217" s="181"/>
      <c r="H217" s="181"/>
      <c r="I217" s="182"/>
      <c r="J217" s="182"/>
      <c r="K217" s="183"/>
      <c r="L217" s="184"/>
      <c r="M217" s="184"/>
      <c r="N217" s="181"/>
      <c r="O217" s="181"/>
      <c r="P217" s="181"/>
      <c r="Q217" s="184"/>
      <c r="R217" s="184"/>
      <c r="S217" s="184"/>
      <c r="T217" s="182"/>
      <c r="U217" s="182"/>
      <c r="V217" s="183"/>
      <c r="W217" s="184"/>
      <c r="X217" s="184"/>
      <c r="Y217" s="184"/>
      <c r="Z217" s="184"/>
      <c r="AA217" s="181"/>
      <c r="AB217" s="184"/>
      <c r="AC217" s="184"/>
      <c r="AD217" s="181"/>
      <c r="AE217" s="184"/>
      <c r="AF217" s="181"/>
      <c r="AG217" s="49"/>
      <c r="AH217" s="49"/>
      <c r="AI217" s="49"/>
      <c r="AL217" s="49"/>
      <c r="AN217" s="50"/>
      <c r="AO217" s="50"/>
      <c r="AP217" s="82"/>
      <c r="AQ217" s="82"/>
      <c r="AS217" s="86"/>
      <c r="AW217" s="82"/>
      <c r="AX217" s="82"/>
      <c r="AY217" s="82"/>
      <c r="AZ217" s="82"/>
    </row>
    <row r="218" spans="2:52" ht="70.5" customHeight="1">
      <c r="B218" s="49"/>
      <c r="C218" s="49"/>
      <c r="D218" s="49"/>
      <c r="E218" s="184"/>
      <c r="F218" s="180"/>
      <c r="G218" s="181"/>
      <c r="H218" s="181"/>
      <c r="I218" s="182"/>
      <c r="J218" s="182"/>
      <c r="K218" s="183"/>
      <c r="L218" s="184"/>
      <c r="M218" s="184"/>
      <c r="N218" s="181"/>
      <c r="O218" s="181"/>
      <c r="P218" s="181"/>
      <c r="Q218" s="184"/>
      <c r="R218" s="184"/>
      <c r="S218" s="184"/>
      <c r="T218" s="182"/>
      <c r="U218" s="182"/>
      <c r="V218" s="183"/>
      <c r="W218" s="184"/>
      <c r="X218" s="184"/>
      <c r="Y218" s="184"/>
      <c r="Z218" s="184"/>
      <c r="AA218" s="181"/>
      <c r="AB218" s="184"/>
      <c r="AC218" s="184"/>
      <c r="AD218" s="181"/>
      <c r="AE218" s="184"/>
      <c r="AF218" s="181"/>
      <c r="AG218" s="49"/>
      <c r="AH218" s="49"/>
      <c r="AI218" s="49"/>
      <c r="AL218" s="49"/>
      <c r="AN218" s="50"/>
      <c r="AO218" s="50"/>
      <c r="AP218" s="82"/>
      <c r="AQ218" s="82"/>
      <c r="AS218" s="86"/>
      <c r="AW218" s="82"/>
      <c r="AX218" s="82"/>
      <c r="AY218" s="82"/>
      <c r="AZ218" s="82"/>
    </row>
    <row r="219" spans="2:52" ht="70.5" customHeight="1">
      <c r="B219" s="49"/>
      <c r="C219" s="49"/>
      <c r="D219" s="49"/>
      <c r="E219" s="184"/>
      <c r="F219" s="180"/>
      <c r="G219" s="181"/>
      <c r="H219" s="181"/>
      <c r="I219" s="182"/>
      <c r="J219" s="182"/>
      <c r="K219" s="183"/>
      <c r="L219" s="184"/>
      <c r="M219" s="184"/>
      <c r="N219" s="181"/>
      <c r="O219" s="181"/>
      <c r="P219" s="181"/>
      <c r="Q219" s="184"/>
      <c r="R219" s="184"/>
      <c r="S219" s="184"/>
      <c r="T219" s="182"/>
      <c r="U219" s="182"/>
      <c r="V219" s="183"/>
      <c r="W219" s="184"/>
      <c r="X219" s="184"/>
      <c r="Y219" s="184"/>
      <c r="Z219" s="184"/>
      <c r="AA219" s="181"/>
      <c r="AB219" s="184"/>
      <c r="AC219" s="184"/>
      <c r="AD219" s="181"/>
      <c r="AE219" s="184"/>
      <c r="AF219" s="181"/>
      <c r="AG219" s="49"/>
      <c r="AH219" s="49"/>
      <c r="AI219" s="49"/>
      <c r="AL219" s="49"/>
      <c r="AN219" s="50"/>
      <c r="AO219" s="50"/>
      <c r="AP219" s="82"/>
      <c r="AQ219" s="82"/>
      <c r="AS219" s="86"/>
      <c r="AW219" s="82"/>
      <c r="AX219" s="82"/>
      <c r="AY219" s="82"/>
      <c r="AZ219" s="82"/>
    </row>
    <row r="220" spans="2:52" ht="70.5" customHeight="1">
      <c r="B220" s="49"/>
      <c r="C220" s="49"/>
      <c r="D220" s="49"/>
      <c r="E220" s="184"/>
      <c r="F220" s="180"/>
      <c r="G220" s="181"/>
      <c r="H220" s="181"/>
      <c r="I220" s="182"/>
      <c r="J220" s="182"/>
      <c r="K220" s="183"/>
      <c r="L220" s="184"/>
      <c r="M220" s="184"/>
      <c r="N220" s="181"/>
      <c r="O220" s="181"/>
      <c r="P220" s="181"/>
      <c r="Q220" s="184"/>
      <c r="R220" s="184"/>
      <c r="S220" s="184"/>
      <c r="T220" s="182"/>
      <c r="U220" s="182"/>
      <c r="V220" s="183"/>
      <c r="W220" s="184"/>
      <c r="X220" s="184"/>
      <c r="Y220" s="184"/>
      <c r="Z220" s="184"/>
      <c r="AA220" s="181"/>
      <c r="AB220" s="184"/>
      <c r="AC220" s="184"/>
      <c r="AD220" s="181"/>
      <c r="AE220" s="184"/>
      <c r="AF220" s="181"/>
      <c r="AG220" s="49"/>
      <c r="AH220" s="49"/>
      <c r="AI220" s="49"/>
      <c r="AL220" s="49"/>
      <c r="AN220" s="50"/>
      <c r="AO220" s="50"/>
      <c r="AP220" s="82"/>
      <c r="AQ220" s="82"/>
      <c r="AS220" s="86"/>
      <c r="AW220" s="82"/>
      <c r="AX220" s="82"/>
      <c r="AY220" s="82"/>
      <c r="AZ220" s="82"/>
    </row>
    <row r="221" spans="2:52" ht="70.5" customHeight="1">
      <c r="B221" s="49"/>
      <c r="C221" s="49"/>
      <c r="D221" s="49"/>
      <c r="E221" s="184"/>
      <c r="F221" s="180"/>
      <c r="G221" s="181"/>
      <c r="H221" s="181"/>
      <c r="I221" s="182"/>
      <c r="J221" s="182"/>
      <c r="K221" s="183"/>
      <c r="L221" s="184"/>
      <c r="M221" s="184"/>
      <c r="N221" s="181"/>
      <c r="O221" s="181"/>
      <c r="P221" s="181"/>
      <c r="Q221" s="184"/>
      <c r="R221" s="184"/>
      <c r="S221" s="184"/>
      <c r="T221" s="182"/>
      <c r="U221" s="182"/>
      <c r="V221" s="183"/>
      <c r="W221" s="184"/>
      <c r="X221" s="184"/>
      <c r="Y221" s="184"/>
      <c r="Z221" s="184"/>
      <c r="AA221" s="181"/>
      <c r="AB221" s="184"/>
      <c r="AC221" s="184"/>
      <c r="AD221" s="181"/>
      <c r="AE221" s="184"/>
      <c r="AF221" s="181"/>
      <c r="AG221" s="49"/>
      <c r="AH221" s="49"/>
      <c r="AI221" s="49"/>
      <c r="AL221" s="49"/>
      <c r="AN221" s="50"/>
      <c r="AO221" s="50"/>
      <c r="AP221" s="82"/>
      <c r="AQ221" s="82"/>
      <c r="AS221" s="86"/>
      <c r="AW221" s="82"/>
      <c r="AX221" s="82"/>
      <c r="AY221" s="82"/>
      <c r="AZ221" s="82"/>
    </row>
    <row r="222" spans="2:52" ht="70.5" customHeight="1">
      <c r="B222" s="49"/>
      <c r="C222" s="49"/>
      <c r="D222" s="49"/>
      <c r="E222" s="184"/>
      <c r="F222" s="180"/>
      <c r="G222" s="181"/>
      <c r="H222" s="181"/>
      <c r="I222" s="182"/>
      <c r="J222" s="182"/>
      <c r="K222" s="183"/>
      <c r="L222" s="184"/>
      <c r="M222" s="184"/>
      <c r="N222" s="181"/>
      <c r="O222" s="181"/>
      <c r="P222" s="181"/>
      <c r="Q222" s="184"/>
      <c r="R222" s="184"/>
      <c r="S222" s="184"/>
      <c r="T222" s="182"/>
      <c r="U222" s="182"/>
      <c r="V222" s="183"/>
      <c r="W222" s="184"/>
      <c r="X222" s="184"/>
      <c r="Y222" s="184"/>
      <c r="Z222" s="184"/>
      <c r="AA222" s="181"/>
      <c r="AB222" s="184"/>
      <c r="AC222" s="184"/>
      <c r="AD222" s="181"/>
      <c r="AE222" s="184"/>
      <c r="AF222" s="181"/>
      <c r="AG222" s="49"/>
      <c r="AH222" s="49"/>
      <c r="AI222" s="49"/>
      <c r="AL222" s="49"/>
      <c r="AN222" s="50"/>
      <c r="AO222" s="50"/>
      <c r="AP222" s="82"/>
      <c r="AQ222" s="82"/>
      <c r="AS222" s="86"/>
      <c r="AW222" s="82"/>
      <c r="AX222" s="82"/>
      <c r="AY222" s="82"/>
      <c r="AZ222" s="82"/>
    </row>
    <row r="223" spans="2:52" ht="70.5" customHeight="1">
      <c r="B223" s="49"/>
      <c r="C223" s="49"/>
      <c r="D223" s="49"/>
      <c r="E223" s="184"/>
      <c r="F223" s="180"/>
      <c r="G223" s="181"/>
      <c r="H223" s="181"/>
      <c r="I223" s="182"/>
      <c r="J223" s="182"/>
      <c r="K223" s="183"/>
      <c r="L223" s="184"/>
      <c r="M223" s="184"/>
      <c r="N223" s="181"/>
      <c r="O223" s="181"/>
      <c r="P223" s="181"/>
      <c r="Q223" s="184"/>
      <c r="R223" s="184"/>
      <c r="S223" s="184"/>
      <c r="T223" s="182"/>
      <c r="U223" s="182"/>
      <c r="V223" s="183"/>
      <c r="W223" s="184"/>
      <c r="X223" s="184"/>
      <c r="Y223" s="184"/>
      <c r="Z223" s="184"/>
      <c r="AA223" s="181"/>
      <c r="AB223" s="184"/>
      <c r="AC223" s="184"/>
      <c r="AD223" s="181"/>
      <c r="AE223" s="184"/>
      <c r="AF223" s="181"/>
      <c r="AG223" s="49"/>
      <c r="AH223" s="49"/>
      <c r="AI223" s="49"/>
      <c r="AL223" s="49"/>
      <c r="AN223" s="50"/>
      <c r="AO223" s="50"/>
      <c r="AP223" s="82"/>
      <c r="AQ223" s="82"/>
      <c r="AS223" s="86"/>
      <c r="AW223" s="82"/>
      <c r="AX223" s="82"/>
      <c r="AY223" s="82"/>
      <c r="AZ223" s="82"/>
    </row>
    <row r="224" spans="2:52" ht="70.5" customHeight="1">
      <c r="B224" s="49"/>
      <c r="C224" s="49"/>
      <c r="D224" s="49"/>
      <c r="E224" s="184"/>
      <c r="F224" s="180"/>
      <c r="G224" s="181"/>
      <c r="H224" s="181"/>
      <c r="I224" s="182"/>
      <c r="J224" s="182"/>
      <c r="K224" s="183"/>
      <c r="L224" s="184"/>
      <c r="M224" s="184"/>
      <c r="N224" s="181"/>
      <c r="O224" s="181"/>
      <c r="P224" s="181"/>
      <c r="Q224" s="184"/>
      <c r="R224" s="184"/>
      <c r="S224" s="184"/>
      <c r="T224" s="182"/>
      <c r="U224" s="182"/>
      <c r="V224" s="183"/>
      <c r="W224" s="184"/>
      <c r="X224" s="184"/>
      <c r="Y224" s="184"/>
      <c r="Z224" s="184"/>
      <c r="AA224" s="181"/>
      <c r="AB224" s="184"/>
      <c r="AC224" s="184"/>
      <c r="AD224" s="181"/>
      <c r="AE224" s="184"/>
      <c r="AF224" s="181"/>
      <c r="AG224" s="49"/>
      <c r="AH224" s="49"/>
      <c r="AI224" s="49"/>
      <c r="AL224" s="49"/>
      <c r="AN224" s="50"/>
      <c r="AO224" s="50"/>
      <c r="AP224" s="82"/>
      <c r="AQ224" s="82"/>
      <c r="AS224" s="86"/>
      <c r="AW224" s="82"/>
      <c r="AX224" s="82"/>
      <c r="AY224" s="82"/>
      <c r="AZ224" s="82"/>
    </row>
    <row r="225" spans="2:52" ht="70.5" customHeight="1">
      <c r="B225" s="49"/>
      <c r="C225" s="49"/>
      <c r="D225" s="49"/>
      <c r="E225" s="184"/>
      <c r="F225" s="180"/>
      <c r="G225" s="181"/>
      <c r="H225" s="181"/>
      <c r="I225" s="182"/>
      <c r="J225" s="182"/>
      <c r="K225" s="183"/>
      <c r="L225" s="184"/>
      <c r="M225" s="184"/>
      <c r="N225" s="181"/>
      <c r="O225" s="181"/>
      <c r="P225" s="181"/>
      <c r="Q225" s="184"/>
      <c r="R225" s="184"/>
      <c r="S225" s="184"/>
      <c r="T225" s="182"/>
      <c r="U225" s="182"/>
      <c r="V225" s="183"/>
      <c r="W225" s="184"/>
      <c r="X225" s="184"/>
      <c r="Y225" s="184"/>
      <c r="Z225" s="184"/>
      <c r="AA225" s="181"/>
      <c r="AB225" s="184"/>
      <c r="AC225" s="184"/>
      <c r="AD225" s="181"/>
      <c r="AE225" s="184"/>
      <c r="AF225" s="181"/>
      <c r="AG225" s="49"/>
      <c r="AH225" s="49"/>
      <c r="AI225" s="49"/>
      <c r="AL225" s="49"/>
      <c r="AN225" s="50"/>
      <c r="AO225" s="50"/>
      <c r="AP225" s="82"/>
      <c r="AQ225" s="82"/>
      <c r="AS225" s="86"/>
      <c r="AW225" s="82"/>
      <c r="AX225" s="82"/>
      <c r="AY225" s="82"/>
      <c r="AZ225" s="82"/>
    </row>
    <row r="226" spans="2:52" ht="70.5" customHeight="1">
      <c r="B226" s="49"/>
      <c r="C226" s="49"/>
      <c r="D226" s="49"/>
      <c r="E226" s="184"/>
      <c r="F226" s="180"/>
      <c r="G226" s="181"/>
      <c r="H226" s="181"/>
      <c r="I226" s="182"/>
      <c r="J226" s="182"/>
      <c r="K226" s="183"/>
      <c r="L226" s="184"/>
      <c r="M226" s="184"/>
      <c r="N226" s="181"/>
      <c r="O226" s="181"/>
      <c r="P226" s="181"/>
      <c r="Q226" s="184"/>
      <c r="R226" s="184"/>
      <c r="S226" s="184"/>
      <c r="T226" s="182"/>
      <c r="U226" s="182"/>
      <c r="V226" s="183"/>
      <c r="W226" s="184"/>
      <c r="X226" s="184"/>
      <c r="Y226" s="184"/>
      <c r="Z226" s="184"/>
      <c r="AA226" s="181"/>
      <c r="AB226" s="184"/>
      <c r="AC226" s="184"/>
      <c r="AD226" s="181"/>
      <c r="AE226" s="184"/>
      <c r="AF226" s="181"/>
      <c r="AG226" s="49"/>
      <c r="AH226" s="49"/>
      <c r="AI226" s="49"/>
      <c r="AL226" s="49"/>
      <c r="AN226" s="50"/>
      <c r="AO226" s="50"/>
      <c r="AP226" s="82"/>
      <c r="AQ226" s="82"/>
      <c r="AS226" s="86"/>
      <c r="AW226" s="82"/>
      <c r="AX226" s="82"/>
      <c r="AY226" s="82"/>
      <c r="AZ226" s="82"/>
    </row>
    <row r="227" spans="2:52" ht="70.5" customHeight="1">
      <c r="B227" s="49"/>
      <c r="C227" s="49"/>
      <c r="D227" s="49"/>
      <c r="E227" s="184"/>
      <c r="F227" s="180"/>
      <c r="G227" s="181"/>
      <c r="H227" s="181"/>
      <c r="I227" s="182"/>
      <c r="J227" s="182"/>
      <c r="K227" s="183"/>
      <c r="L227" s="184"/>
      <c r="M227" s="184"/>
      <c r="N227" s="181"/>
      <c r="O227" s="181"/>
      <c r="P227" s="181"/>
      <c r="Q227" s="184"/>
      <c r="R227" s="184"/>
      <c r="S227" s="184"/>
      <c r="T227" s="182"/>
      <c r="U227" s="182"/>
      <c r="V227" s="183"/>
      <c r="W227" s="184"/>
      <c r="X227" s="184"/>
      <c r="Y227" s="184"/>
      <c r="Z227" s="184"/>
      <c r="AA227" s="181"/>
      <c r="AB227" s="184"/>
      <c r="AC227" s="184"/>
      <c r="AD227" s="181"/>
      <c r="AE227" s="184"/>
      <c r="AF227" s="181"/>
      <c r="AG227" s="49"/>
      <c r="AH227" s="49"/>
      <c r="AI227" s="49"/>
      <c r="AL227" s="49"/>
      <c r="AN227" s="50"/>
      <c r="AO227" s="50"/>
      <c r="AP227" s="82"/>
      <c r="AQ227" s="82"/>
      <c r="AS227" s="86"/>
      <c r="AW227" s="82"/>
      <c r="AX227" s="82"/>
      <c r="AY227" s="82"/>
      <c r="AZ227" s="82"/>
    </row>
    <row r="228" spans="2:52" ht="70.5" customHeight="1">
      <c r="B228" s="49"/>
      <c r="C228" s="49"/>
      <c r="D228" s="49"/>
      <c r="E228" s="184"/>
      <c r="F228" s="180"/>
      <c r="G228" s="181"/>
      <c r="H228" s="181"/>
      <c r="I228" s="182"/>
      <c r="J228" s="182"/>
      <c r="K228" s="183"/>
      <c r="L228" s="184"/>
      <c r="M228" s="184"/>
      <c r="N228" s="181"/>
      <c r="O228" s="181"/>
      <c r="P228" s="181"/>
      <c r="Q228" s="184"/>
      <c r="R228" s="184"/>
      <c r="S228" s="184"/>
      <c r="T228" s="182"/>
      <c r="U228" s="182"/>
      <c r="V228" s="183"/>
      <c r="W228" s="184"/>
      <c r="X228" s="184"/>
      <c r="Y228" s="184"/>
      <c r="Z228" s="184"/>
      <c r="AA228" s="181"/>
      <c r="AB228" s="184"/>
      <c r="AC228" s="184"/>
      <c r="AD228" s="181"/>
      <c r="AE228" s="184"/>
      <c r="AF228" s="181"/>
      <c r="AG228" s="49"/>
      <c r="AH228" s="49"/>
      <c r="AI228" s="49"/>
      <c r="AL228" s="49"/>
      <c r="AN228" s="50"/>
      <c r="AO228" s="50"/>
      <c r="AP228" s="82"/>
      <c r="AQ228" s="82"/>
      <c r="AS228" s="86"/>
      <c r="AW228" s="82"/>
      <c r="AX228" s="82"/>
      <c r="AY228" s="82"/>
      <c r="AZ228" s="82"/>
    </row>
    <row r="229" spans="2:52" ht="70.5" customHeight="1">
      <c r="B229" s="49"/>
      <c r="C229" s="49"/>
      <c r="D229" s="49"/>
      <c r="E229" s="184"/>
      <c r="F229" s="180"/>
      <c r="G229" s="181"/>
      <c r="H229" s="181"/>
      <c r="I229" s="182"/>
      <c r="J229" s="182"/>
      <c r="K229" s="183"/>
      <c r="L229" s="184"/>
      <c r="M229" s="184"/>
      <c r="N229" s="181"/>
      <c r="O229" s="181"/>
      <c r="P229" s="181"/>
      <c r="Q229" s="184"/>
      <c r="R229" s="184"/>
      <c r="S229" s="184"/>
      <c r="T229" s="182"/>
      <c r="U229" s="182"/>
      <c r="V229" s="183"/>
      <c r="W229" s="184"/>
      <c r="X229" s="184"/>
      <c r="Y229" s="184"/>
      <c r="Z229" s="184"/>
      <c r="AA229" s="181"/>
      <c r="AB229" s="184"/>
      <c r="AC229" s="184"/>
      <c r="AD229" s="181"/>
      <c r="AE229" s="184"/>
      <c r="AF229" s="181"/>
      <c r="AG229" s="49"/>
      <c r="AH229" s="49"/>
      <c r="AI229" s="49"/>
      <c r="AL229" s="49"/>
      <c r="AN229" s="50"/>
      <c r="AO229" s="50"/>
      <c r="AP229" s="82"/>
      <c r="AQ229" s="82"/>
      <c r="AS229" s="86"/>
      <c r="AW229" s="82"/>
      <c r="AX229" s="82"/>
      <c r="AY229" s="82"/>
      <c r="AZ229" s="82"/>
    </row>
    <row r="230" spans="2:52" ht="70.5" customHeight="1">
      <c r="B230" s="49"/>
      <c r="C230" s="49"/>
      <c r="D230" s="49"/>
      <c r="E230" s="184"/>
      <c r="F230" s="180"/>
      <c r="G230" s="181"/>
      <c r="H230" s="181"/>
      <c r="I230" s="182"/>
      <c r="J230" s="182"/>
      <c r="K230" s="183"/>
      <c r="L230" s="184"/>
      <c r="M230" s="184"/>
      <c r="N230" s="181"/>
      <c r="O230" s="181"/>
      <c r="P230" s="181"/>
      <c r="Q230" s="184"/>
      <c r="R230" s="184"/>
      <c r="S230" s="184"/>
      <c r="T230" s="182"/>
      <c r="U230" s="182"/>
      <c r="V230" s="183"/>
      <c r="W230" s="184"/>
      <c r="X230" s="184"/>
      <c r="Y230" s="184"/>
      <c r="Z230" s="184"/>
      <c r="AA230" s="181"/>
      <c r="AB230" s="184"/>
      <c r="AC230" s="184"/>
      <c r="AD230" s="181"/>
      <c r="AE230" s="184"/>
      <c r="AF230" s="181"/>
      <c r="AG230" s="49"/>
      <c r="AH230" s="49"/>
      <c r="AI230" s="49"/>
      <c r="AL230" s="49"/>
      <c r="AN230" s="50"/>
      <c r="AO230" s="50"/>
      <c r="AP230" s="82"/>
      <c r="AQ230" s="82"/>
      <c r="AS230" s="86"/>
      <c r="AW230" s="82"/>
      <c r="AX230" s="82"/>
      <c r="AY230" s="82"/>
      <c r="AZ230" s="82"/>
    </row>
    <row r="231" spans="2:52" ht="70.5" customHeight="1">
      <c r="B231" s="49"/>
      <c r="C231" s="49"/>
      <c r="D231" s="49"/>
      <c r="E231" s="184"/>
      <c r="F231" s="180"/>
      <c r="G231" s="181"/>
      <c r="H231" s="181"/>
      <c r="I231" s="182"/>
      <c r="J231" s="182"/>
      <c r="K231" s="183"/>
      <c r="L231" s="184"/>
      <c r="M231" s="184"/>
      <c r="N231" s="181"/>
      <c r="O231" s="181"/>
      <c r="P231" s="181"/>
      <c r="Q231" s="184"/>
      <c r="R231" s="184"/>
      <c r="S231" s="184"/>
      <c r="T231" s="182"/>
      <c r="U231" s="182"/>
      <c r="V231" s="183"/>
      <c r="W231" s="184"/>
      <c r="X231" s="184"/>
      <c r="Y231" s="184"/>
      <c r="Z231" s="184"/>
      <c r="AA231" s="181"/>
      <c r="AB231" s="184"/>
      <c r="AC231" s="184"/>
      <c r="AD231" s="181"/>
      <c r="AE231" s="184"/>
      <c r="AF231" s="181"/>
      <c r="AG231" s="49"/>
      <c r="AH231" s="49"/>
      <c r="AI231" s="49"/>
      <c r="AL231" s="49"/>
      <c r="AN231" s="50"/>
      <c r="AO231" s="50"/>
      <c r="AP231" s="82"/>
      <c r="AQ231" s="82"/>
      <c r="AS231" s="86"/>
      <c r="AW231" s="82"/>
      <c r="AX231" s="82"/>
      <c r="AY231" s="82"/>
      <c r="AZ231" s="82"/>
    </row>
    <row r="232" spans="2:52" ht="70.5" customHeight="1">
      <c r="B232" s="49"/>
      <c r="C232" s="49"/>
      <c r="D232" s="49"/>
      <c r="E232" s="184"/>
      <c r="F232" s="180"/>
      <c r="G232" s="181"/>
      <c r="H232" s="181"/>
      <c r="I232" s="182"/>
      <c r="J232" s="182"/>
      <c r="K232" s="183"/>
      <c r="L232" s="184"/>
      <c r="M232" s="184"/>
      <c r="N232" s="181"/>
      <c r="O232" s="181"/>
      <c r="P232" s="181"/>
      <c r="Q232" s="184"/>
      <c r="R232" s="184"/>
      <c r="S232" s="184"/>
      <c r="T232" s="182"/>
      <c r="U232" s="182"/>
      <c r="V232" s="183"/>
      <c r="W232" s="184"/>
      <c r="X232" s="184"/>
      <c r="Y232" s="184"/>
      <c r="Z232" s="184"/>
      <c r="AA232" s="181"/>
      <c r="AB232" s="184"/>
      <c r="AC232" s="184"/>
      <c r="AD232" s="181"/>
      <c r="AE232" s="184"/>
      <c r="AF232" s="181"/>
      <c r="AG232" s="49"/>
      <c r="AH232" s="49"/>
      <c r="AI232" s="49"/>
      <c r="AL232" s="49"/>
      <c r="AN232" s="50"/>
      <c r="AO232" s="50"/>
      <c r="AP232" s="82"/>
      <c r="AQ232" s="82"/>
      <c r="AS232" s="86"/>
      <c r="AW232" s="82"/>
      <c r="AX232" s="82"/>
      <c r="AY232" s="82"/>
      <c r="AZ232" s="82"/>
    </row>
    <row r="233" spans="2:52" ht="70.5" customHeight="1">
      <c r="B233" s="49"/>
      <c r="C233" s="49"/>
      <c r="D233" s="49"/>
      <c r="E233" s="184"/>
      <c r="F233" s="180"/>
      <c r="G233" s="181"/>
      <c r="H233" s="181"/>
      <c r="I233" s="182"/>
      <c r="J233" s="182"/>
      <c r="K233" s="183"/>
      <c r="L233" s="184"/>
      <c r="M233" s="184"/>
      <c r="N233" s="181"/>
      <c r="O233" s="181"/>
      <c r="P233" s="181"/>
      <c r="Q233" s="184"/>
      <c r="R233" s="184"/>
      <c r="S233" s="184"/>
      <c r="T233" s="182"/>
      <c r="U233" s="182"/>
      <c r="V233" s="183"/>
      <c r="W233" s="184"/>
      <c r="X233" s="184"/>
      <c r="Y233" s="184"/>
      <c r="Z233" s="184"/>
      <c r="AA233" s="181"/>
      <c r="AB233" s="184"/>
      <c r="AC233" s="184"/>
      <c r="AD233" s="181"/>
      <c r="AE233" s="184"/>
      <c r="AF233" s="181"/>
      <c r="AG233" s="49"/>
      <c r="AH233" s="49"/>
      <c r="AI233" s="49"/>
      <c r="AL233" s="49"/>
      <c r="AN233" s="50"/>
      <c r="AO233" s="50"/>
      <c r="AP233" s="82"/>
      <c r="AQ233" s="82"/>
      <c r="AS233" s="86"/>
      <c r="AW233" s="82"/>
      <c r="AX233" s="82"/>
      <c r="AY233" s="82"/>
      <c r="AZ233" s="82"/>
    </row>
    <row r="234" spans="2:52" ht="70.5" customHeight="1">
      <c r="B234" s="49"/>
      <c r="C234" s="49"/>
      <c r="D234" s="49"/>
      <c r="E234" s="184"/>
      <c r="F234" s="180"/>
      <c r="G234" s="181"/>
      <c r="H234" s="181"/>
      <c r="I234" s="182"/>
      <c r="J234" s="182"/>
      <c r="K234" s="183"/>
      <c r="L234" s="184"/>
      <c r="M234" s="184"/>
      <c r="N234" s="181"/>
      <c r="O234" s="181"/>
      <c r="P234" s="181"/>
      <c r="Q234" s="184"/>
      <c r="R234" s="184"/>
      <c r="S234" s="184"/>
      <c r="T234" s="182"/>
      <c r="U234" s="182"/>
      <c r="V234" s="183"/>
      <c r="W234" s="184"/>
      <c r="X234" s="184"/>
      <c r="Y234" s="184"/>
      <c r="Z234" s="184"/>
      <c r="AA234" s="181"/>
      <c r="AB234" s="184"/>
      <c r="AC234" s="184"/>
      <c r="AD234" s="181"/>
      <c r="AE234" s="184"/>
      <c r="AF234" s="181"/>
      <c r="AG234" s="49"/>
      <c r="AH234" s="49"/>
      <c r="AI234" s="49"/>
      <c r="AL234" s="49"/>
      <c r="AN234" s="50"/>
      <c r="AO234" s="50"/>
      <c r="AP234" s="82"/>
      <c r="AQ234" s="82"/>
      <c r="AS234" s="86"/>
      <c r="AW234" s="82"/>
      <c r="AX234" s="82"/>
      <c r="AY234" s="82"/>
      <c r="AZ234" s="82"/>
    </row>
    <row r="235" spans="2:52" ht="70.5" customHeight="1">
      <c r="B235" s="49"/>
      <c r="C235" s="49"/>
      <c r="D235" s="49"/>
      <c r="E235" s="184"/>
      <c r="F235" s="180"/>
      <c r="G235" s="181"/>
      <c r="H235" s="181"/>
      <c r="I235" s="182"/>
      <c r="J235" s="182"/>
      <c r="K235" s="183"/>
      <c r="L235" s="184"/>
      <c r="M235" s="184"/>
      <c r="N235" s="181"/>
      <c r="O235" s="181"/>
      <c r="P235" s="181"/>
      <c r="Q235" s="184"/>
      <c r="R235" s="184"/>
      <c r="S235" s="184"/>
      <c r="T235" s="182"/>
      <c r="U235" s="182"/>
      <c r="V235" s="183"/>
      <c r="W235" s="184"/>
      <c r="X235" s="184"/>
      <c r="Y235" s="184"/>
      <c r="Z235" s="184"/>
      <c r="AA235" s="181"/>
      <c r="AB235" s="184"/>
      <c r="AC235" s="184"/>
      <c r="AD235" s="181"/>
      <c r="AE235" s="184"/>
      <c r="AF235" s="181"/>
      <c r="AG235" s="49"/>
      <c r="AH235" s="49"/>
      <c r="AI235" s="49"/>
      <c r="AL235" s="49"/>
      <c r="AN235" s="50"/>
      <c r="AO235" s="50"/>
      <c r="AP235" s="82"/>
      <c r="AQ235" s="82"/>
      <c r="AS235" s="86"/>
      <c r="AW235" s="82"/>
      <c r="AX235" s="82"/>
      <c r="AY235" s="82"/>
      <c r="AZ235" s="82"/>
    </row>
    <row r="236" spans="2:52" ht="70.5" customHeight="1">
      <c r="B236" s="49"/>
      <c r="C236" s="49"/>
      <c r="D236" s="49"/>
      <c r="E236" s="184"/>
      <c r="F236" s="180"/>
      <c r="G236" s="181"/>
      <c r="H236" s="181"/>
      <c r="I236" s="182"/>
      <c r="J236" s="182"/>
      <c r="K236" s="183"/>
      <c r="L236" s="184"/>
      <c r="M236" s="184"/>
      <c r="N236" s="181"/>
      <c r="O236" s="181"/>
      <c r="P236" s="181"/>
      <c r="Q236" s="184"/>
      <c r="R236" s="184"/>
      <c r="S236" s="184"/>
      <c r="T236" s="182"/>
      <c r="U236" s="182"/>
      <c r="V236" s="183"/>
      <c r="W236" s="184"/>
      <c r="X236" s="184"/>
      <c r="Y236" s="184"/>
      <c r="Z236" s="184"/>
      <c r="AA236" s="181"/>
      <c r="AB236" s="184"/>
      <c r="AC236" s="184"/>
      <c r="AD236" s="181"/>
      <c r="AE236" s="184"/>
      <c r="AF236" s="181"/>
      <c r="AG236" s="49"/>
      <c r="AH236" s="49"/>
      <c r="AI236" s="49"/>
      <c r="AL236" s="49"/>
      <c r="AN236" s="50"/>
      <c r="AO236" s="50"/>
      <c r="AP236" s="82"/>
      <c r="AQ236" s="82"/>
      <c r="AS236" s="86"/>
      <c r="AW236" s="82"/>
      <c r="AX236" s="82"/>
      <c r="AY236" s="82"/>
      <c r="AZ236" s="82"/>
    </row>
    <row r="237" spans="2:52" ht="70.5" customHeight="1">
      <c r="B237" s="49"/>
      <c r="C237" s="49"/>
      <c r="D237" s="49"/>
      <c r="E237" s="184"/>
      <c r="F237" s="180"/>
      <c r="G237" s="181"/>
      <c r="H237" s="181"/>
      <c r="I237" s="182"/>
      <c r="J237" s="182"/>
      <c r="K237" s="183"/>
      <c r="L237" s="184"/>
      <c r="M237" s="184"/>
      <c r="N237" s="181"/>
      <c r="O237" s="181"/>
      <c r="P237" s="181"/>
      <c r="Q237" s="184"/>
      <c r="R237" s="184"/>
      <c r="S237" s="184"/>
      <c r="T237" s="182"/>
      <c r="U237" s="182"/>
      <c r="V237" s="183"/>
      <c r="W237" s="184"/>
      <c r="X237" s="184"/>
      <c r="Y237" s="184"/>
      <c r="Z237" s="184"/>
      <c r="AA237" s="181"/>
      <c r="AB237" s="184"/>
      <c r="AC237" s="184"/>
      <c r="AD237" s="181"/>
      <c r="AE237" s="184"/>
      <c r="AF237" s="181"/>
      <c r="AG237" s="49"/>
      <c r="AH237" s="49"/>
      <c r="AI237" s="49"/>
      <c r="AL237" s="49"/>
      <c r="AN237" s="50"/>
      <c r="AO237" s="50"/>
      <c r="AP237" s="82"/>
      <c r="AQ237" s="82"/>
      <c r="AS237" s="86"/>
      <c r="AW237" s="82"/>
      <c r="AX237" s="82"/>
      <c r="AY237" s="82"/>
      <c r="AZ237" s="82"/>
    </row>
    <row r="238" spans="2:52" ht="70.5" customHeight="1">
      <c r="B238" s="49"/>
      <c r="C238" s="49"/>
      <c r="D238" s="49"/>
      <c r="E238" s="184"/>
      <c r="F238" s="180"/>
      <c r="G238" s="181"/>
      <c r="H238" s="181"/>
      <c r="I238" s="182"/>
      <c r="J238" s="182"/>
      <c r="K238" s="183"/>
      <c r="L238" s="184"/>
      <c r="M238" s="184"/>
      <c r="N238" s="181"/>
      <c r="O238" s="181"/>
      <c r="P238" s="181"/>
      <c r="Q238" s="184"/>
      <c r="R238" s="184"/>
      <c r="S238" s="184"/>
      <c r="T238" s="182"/>
      <c r="U238" s="182"/>
      <c r="V238" s="183"/>
      <c r="W238" s="184"/>
      <c r="X238" s="184"/>
      <c r="Y238" s="184"/>
      <c r="Z238" s="184"/>
      <c r="AA238" s="181"/>
      <c r="AB238" s="184"/>
      <c r="AC238" s="184"/>
      <c r="AD238" s="181"/>
      <c r="AE238" s="184"/>
      <c r="AF238" s="181"/>
      <c r="AG238" s="49"/>
      <c r="AH238" s="49"/>
      <c r="AI238" s="49"/>
      <c r="AL238" s="49"/>
      <c r="AN238" s="50"/>
      <c r="AO238" s="50"/>
      <c r="AP238" s="82"/>
      <c r="AQ238" s="82"/>
      <c r="AS238" s="86"/>
      <c r="AW238" s="82"/>
      <c r="AX238" s="82"/>
      <c r="AY238" s="82"/>
      <c r="AZ238" s="82"/>
    </row>
    <row r="239" spans="2:52" ht="70.5" customHeight="1">
      <c r="B239" s="49"/>
      <c r="C239" s="49"/>
      <c r="D239" s="49"/>
      <c r="E239" s="184"/>
      <c r="F239" s="180"/>
      <c r="G239" s="181"/>
      <c r="H239" s="181"/>
      <c r="I239" s="182"/>
      <c r="J239" s="182"/>
      <c r="K239" s="183"/>
      <c r="L239" s="184"/>
      <c r="M239" s="184"/>
      <c r="N239" s="181"/>
      <c r="O239" s="181"/>
      <c r="P239" s="181"/>
      <c r="Q239" s="184"/>
      <c r="R239" s="184"/>
      <c r="S239" s="184"/>
      <c r="T239" s="182"/>
      <c r="U239" s="182"/>
      <c r="V239" s="183"/>
      <c r="W239" s="184"/>
      <c r="X239" s="184"/>
      <c r="Y239" s="184"/>
      <c r="Z239" s="184"/>
      <c r="AA239" s="181"/>
      <c r="AB239" s="184"/>
      <c r="AC239" s="184"/>
      <c r="AD239" s="181"/>
      <c r="AE239" s="184"/>
      <c r="AF239" s="181"/>
      <c r="AG239" s="49"/>
      <c r="AH239" s="49"/>
      <c r="AI239" s="49"/>
      <c r="AL239" s="49"/>
      <c r="AN239" s="50"/>
      <c r="AO239" s="50"/>
      <c r="AP239" s="82"/>
      <c r="AQ239" s="82"/>
      <c r="AS239" s="86"/>
      <c r="AW239" s="82"/>
      <c r="AX239" s="82"/>
      <c r="AY239" s="82"/>
      <c r="AZ239" s="82"/>
    </row>
    <row r="240" spans="2:52" ht="70.5" customHeight="1">
      <c r="B240" s="49"/>
      <c r="C240" s="49"/>
      <c r="D240" s="49"/>
      <c r="E240" s="184"/>
      <c r="F240" s="180"/>
      <c r="G240" s="181"/>
      <c r="H240" s="181"/>
      <c r="I240" s="182"/>
      <c r="J240" s="182"/>
      <c r="K240" s="183"/>
      <c r="L240" s="184"/>
      <c r="M240" s="184"/>
      <c r="N240" s="181"/>
      <c r="O240" s="181"/>
      <c r="P240" s="181"/>
      <c r="Q240" s="184"/>
      <c r="R240" s="184"/>
      <c r="S240" s="184"/>
      <c r="T240" s="182"/>
      <c r="U240" s="182"/>
      <c r="V240" s="183"/>
      <c r="W240" s="184"/>
      <c r="X240" s="184"/>
      <c r="Y240" s="184"/>
      <c r="Z240" s="184"/>
      <c r="AA240" s="181"/>
      <c r="AB240" s="184"/>
      <c r="AC240" s="184"/>
      <c r="AD240" s="181"/>
      <c r="AE240" s="184"/>
      <c r="AF240" s="181"/>
      <c r="AG240" s="49"/>
      <c r="AH240" s="49"/>
      <c r="AI240" s="49"/>
      <c r="AL240" s="49"/>
      <c r="AN240" s="50"/>
      <c r="AO240" s="50"/>
      <c r="AP240" s="82"/>
      <c r="AQ240" s="82"/>
      <c r="AS240" s="86"/>
      <c r="AW240" s="82"/>
      <c r="AX240" s="82"/>
      <c r="AY240" s="82"/>
      <c r="AZ240" s="82"/>
    </row>
    <row r="241" spans="2:52" ht="70.5" customHeight="1">
      <c r="B241" s="49"/>
      <c r="C241" s="49"/>
      <c r="D241" s="49"/>
      <c r="E241" s="184"/>
      <c r="F241" s="180"/>
      <c r="G241" s="181"/>
      <c r="H241" s="181"/>
      <c r="I241" s="182"/>
      <c r="J241" s="182"/>
      <c r="K241" s="183"/>
      <c r="L241" s="184"/>
      <c r="M241" s="184"/>
      <c r="N241" s="181"/>
      <c r="O241" s="181"/>
      <c r="P241" s="181"/>
      <c r="Q241" s="184"/>
      <c r="R241" s="184"/>
      <c r="S241" s="184"/>
      <c r="T241" s="182"/>
      <c r="U241" s="182"/>
      <c r="V241" s="183"/>
      <c r="W241" s="184"/>
      <c r="X241" s="184"/>
      <c r="Y241" s="184"/>
      <c r="Z241" s="184"/>
      <c r="AA241" s="181"/>
      <c r="AB241" s="184"/>
      <c r="AC241" s="184"/>
      <c r="AD241" s="181"/>
      <c r="AE241" s="184"/>
      <c r="AF241" s="181"/>
      <c r="AG241" s="49"/>
      <c r="AH241" s="49"/>
      <c r="AI241" s="49"/>
      <c r="AL241" s="49"/>
      <c r="AN241" s="50"/>
      <c r="AO241" s="50"/>
      <c r="AP241" s="82"/>
      <c r="AQ241" s="82"/>
      <c r="AS241" s="86"/>
      <c r="AW241" s="82"/>
      <c r="AX241" s="82"/>
      <c r="AY241" s="82"/>
      <c r="AZ241" s="82"/>
    </row>
    <row r="242" spans="2:52" ht="70.5" customHeight="1">
      <c r="B242" s="49"/>
      <c r="C242" s="49"/>
      <c r="D242" s="49"/>
      <c r="E242" s="184"/>
      <c r="F242" s="180"/>
      <c r="G242" s="181"/>
      <c r="H242" s="181"/>
      <c r="I242" s="182"/>
      <c r="J242" s="182"/>
      <c r="K242" s="183"/>
      <c r="L242" s="184"/>
      <c r="M242" s="184"/>
      <c r="N242" s="181"/>
      <c r="O242" s="181"/>
      <c r="P242" s="181"/>
      <c r="Q242" s="184"/>
      <c r="R242" s="184"/>
      <c r="S242" s="184"/>
      <c r="T242" s="182"/>
      <c r="U242" s="182"/>
      <c r="V242" s="183"/>
      <c r="W242" s="184"/>
      <c r="X242" s="184"/>
      <c r="Y242" s="184"/>
      <c r="Z242" s="184"/>
      <c r="AA242" s="181"/>
      <c r="AB242" s="184"/>
      <c r="AC242" s="184"/>
      <c r="AD242" s="181"/>
      <c r="AE242" s="184"/>
      <c r="AF242" s="181"/>
      <c r="AG242" s="49"/>
      <c r="AH242" s="49"/>
      <c r="AI242" s="49"/>
      <c r="AL242" s="49"/>
      <c r="AN242" s="50"/>
      <c r="AO242" s="50"/>
      <c r="AP242" s="82"/>
      <c r="AQ242" s="82"/>
      <c r="AS242" s="86"/>
      <c r="AW242" s="82"/>
      <c r="AX242" s="82"/>
      <c r="AY242" s="82"/>
      <c r="AZ242" s="82"/>
    </row>
    <row r="243" spans="2:52" ht="70.5" customHeight="1">
      <c r="B243" s="49"/>
      <c r="C243" s="49"/>
      <c r="D243" s="49"/>
      <c r="E243" s="184"/>
      <c r="F243" s="180"/>
      <c r="G243" s="181"/>
      <c r="H243" s="181"/>
      <c r="I243" s="182"/>
      <c r="J243" s="182"/>
      <c r="K243" s="183"/>
      <c r="L243" s="184"/>
      <c r="M243" s="184"/>
      <c r="N243" s="181"/>
      <c r="O243" s="181"/>
      <c r="P243" s="181"/>
      <c r="Q243" s="184"/>
      <c r="R243" s="184"/>
      <c r="S243" s="184"/>
      <c r="T243" s="182"/>
      <c r="U243" s="182"/>
      <c r="V243" s="183"/>
      <c r="W243" s="184"/>
      <c r="X243" s="184"/>
      <c r="Y243" s="184"/>
      <c r="Z243" s="184"/>
      <c r="AA243" s="181"/>
      <c r="AB243" s="184"/>
      <c r="AC243" s="184"/>
      <c r="AD243" s="181"/>
      <c r="AE243" s="184"/>
      <c r="AF243" s="181"/>
      <c r="AG243" s="49"/>
      <c r="AH243" s="49"/>
      <c r="AI243" s="49"/>
      <c r="AL243" s="49"/>
      <c r="AN243" s="50"/>
      <c r="AO243" s="50"/>
      <c r="AP243" s="82"/>
      <c r="AQ243" s="82"/>
      <c r="AS243" s="86"/>
      <c r="AW243" s="82"/>
      <c r="AX243" s="82"/>
      <c r="AY243" s="82"/>
      <c r="AZ243" s="82"/>
    </row>
    <row r="244" spans="2:52" ht="70.5" customHeight="1">
      <c r="B244" s="49"/>
      <c r="C244" s="49"/>
      <c r="D244" s="49"/>
      <c r="E244" s="184"/>
      <c r="F244" s="180"/>
      <c r="G244" s="181"/>
      <c r="H244" s="181"/>
      <c r="I244" s="182"/>
      <c r="J244" s="182"/>
      <c r="K244" s="183"/>
      <c r="L244" s="184"/>
      <c r="M244" s="184"/>
      <c r="N244" s="181"/>
      <c r="O244" s="181"/>
      <c r="P244" s="181"/>
      <c r="Q244" s="184"/>
      <c r="R244" s="184"/>
      <c r="S244" s="184"/>
      <c r="T244" s="182"/>
      <c r="U244" s="182"/>
      <c r="V244" s="183"/>
      <c r="W244" s="184"/>
      <c r="X244" s="184"/>
      <c r="Y244" s="184"/>
      <c r="Z244" s="184"/>
      <c r="AA244" s="181"/>
      <c r="AB244" s="184"/>
      <c r="AC244" s="184"/>
      <c r="AD244" s="181"/>
      <c r="AE244" s="184"/>
      <c r="AF244" s="181"/>
      <c r="AG244" s="49"/>
      <c r="AH244" s="49"/>
      <c r="AI244" s="49"/>
      <c r="AL244" s="49"/>
      <c r="AN244" s="50"/>
      <c r="AO244" s="50"/>
      <c r="AP244" s="82"/>
      <c r="AQ244" s="82"/>
      <c r="AS244" s="86"/>
      <c r="AW244" s="82"/>
      <c r="AX244" s="82"/>
      <c r="AY244" s="82"/>
      <c r="AZ244" s="82"/>
    </row>
    <row r="245" spans="2:52" ht="70.5" customHeight="1">
      <c r="B245" s="49"/>
      <c r="C245" s="49"/>
      <c r="D245" s="49"/>
      <c r="E245" s="184"/>
      <c r="F245" s="180"/>
      <c r="G245" s="181"/>
      <c r="H245" s="181"/>
      <c r="I245" s="182"/>
      <c r="J245" s="182"/>
      <c r="K245" s="183"/>
      <c r="L245" s="184"/>
      <c r="M245" s="184"/>
      <c r="N245" s="181"/>
      <c r="O245" s="181"/>
      <c r="P245" s="181"/>
      <c r="Q245" s="184"/>
      <c r="R245" s="184"/>
      <c r="S245" s="184"/>
      <c r="T245" s="182"/>
      <c r="U245" s="182"/>
      <c r="V245" s="183"/>
      <c r="W245" s="184"/>
      <c r="X245" s="184"/>
      <c r="Y245" s="184"/>
      <c r="Z245" s="184"/>
      <c r="AA245" s="181"/>
      <c r="AB245" s="184"/>
      <c r="AC245" s="184"/>
      <c r="AD245" s="181"/>
      <c r="AE245" s="184"/>
      <c r="AF245" s="181"/>
      <c r="AG245" s="49"/>
      <c r="AH245" s="49"/>
      <c r="AI245" s="49"/>
      <c r="AL245" s="49"/>
      <c r="AN245" s="50"/>
      <c r="AO245" s="50"/>
      <c r="AP245" s="82"/>
      <c r="AQ245" s="82"/>
      <c r="AS245" s="86"/>
      <c r="AW245" s="82"/>
      <c r="AX245" s="82"/>
      <c r="AY245" s="82"/>
      <c r="AZ245" s="82"/>
    </row>
    <row r="246" spans="2:52" ht="70.5" customHeight="1">
      <c r="B246" s="49"/>
      <c r="C246" s="49"/>
      <c r="D246" s="49"/>
      <c r="E246" s="184"/>
      <c r="F246" s="180"/>
      <c r="G246" s="181"/>
      <c r="H246" s="181"/>
      <c r="I246" s="182"/>
      <c r="J246" s="182"/>
      <c r="K246" s="183"/>
      <c r="L246" s="184"/>
      <c r="M246" s="184"/>
      <c r="N246" s="181"/>
      <c r="O246" s="181"/>
      <c r="P246" s="181"/>
      <c r="Q246" s="184"/>
      <c r="R246" s="184"/>
      <c r="S246" s="184"/>
      <c r="T246" s="182"/>
      <c r="U246" s="182"/>
      <c r="V246" s="183"/>
      <c r="W246" s="184"/>
      <c r="X246" s="184"/>
      <c r="Y246" s="184"/>
      <c r="Z246" s="184"/>
      <c r="AA246" s="181"/>
      <c r="AB246" s="184"/>
      <c r="AC246" s="184"/>
      <c r="AD246" s="181"/>
      <c r="AE246" s="184"/>
      <c r="AF246" s="181"/>
      <c r="AG246" s="49"/>
      <c r="AH246" s="49"/>
      <c r="AI246" s="49"/>
      <c r="AL246" s="49"/>
      <c r="AN246" s="50"/>
      <c r="AO246" s="50"/>
      <c r="AP246" s="82"/>
      <c r="AQ246" s="82"/>
      <c r="AS246" s="86"/>
      <c r="AW246" s="82"/>
      <c r="AX246" s="82"/>
      <c r="AY246" s="82"/>
      <c r="AZ246" s="82"/>
    </row>
    <row r="247" spans="2:52" ht="70.5" customHeight="1">
      <c r="B247" s="49"/>
      <c r="C247" s="49"/>
      <c r="D247" s="49"/>
      <c r="E247" s="184"/>
      <c r="F247" s="180"/>
      <c r="G247" s="181"/>
      <c r="H247" s="181"/>
      <c r="I247" s="182"/>
      <c r="J247" s="182"/>
      <c r="K247" s="183"/>
      <c r="L247" s="184"/>
      <c r="M247" s="184"/>
      <c r="N247" s="181"/>
      <c r="O247" s="181"/>
      <c r="P247" s="181"/>
      <c r="Q247" s="184"/>
      <c r="R247" s="184"/>
      <c r="S247" s="184"/>
      <c r="T247" s="182"/>
      <c r="U247" s="182"/>
      <c r="V247" s="183"/>
      <c r="W247" s="184"/>
      <c r="X247" s="184"/>
      <c r="Y247" s="184"/>
      <c r="Z247" s="184"/>
      <c r="AA247" s="181"/>
      <c r="AB247" s="184"/>
      <c r="AC247" s="184"/>
      <c r="AD247" s="181"/>
      <c r="AE247" s="184"/>
      <c r="AF247" s="181"/>
      <c r="AG247" s="49"/>
      <c r="AH247" s="49"/>
      <c r="AI247" s="49"/>
      <c r="AL247" s="49"/>
      <c r="AN247" s="50"/>
      <c r="AO247" s="50"/>
      <c r="AP247" s="82"/>
      <c r="AQ247" s="82"/>
      <c r="AS247" s="86"/>
      <c r="AW247" s="82"/>
      <c r="AX247" s="82"/>
      <c r="AY247" s="82"/>
      <c r="AZ247" s="82"/>
    </row>
    <row r="248" spans="2:52" ht="70.5" customHeight="1">
      <c r="B248" s="49"/>
      <c r="C248" s="49"/>
      <c r="D248" s="49"/>
      <c r="E248" s="184"/>
      <c r="F248" s="180"/>
      <c r="G248" s="181"/>
      <c r="H248" s="181"/>
      <c r="I248" s="182"/>
      <c r="J248" s="182"/>
      <c r="K248" s="183"/>
      <c r="L248" s="184"/>
      <c r="M248" s="184"/>
      <c r="N248" s="181"/>
      <c r="O248" s="181"/>
      <c r="P248" s="181"/>
      <c r="Q248" s="184"/>
      <c r="R248" s="184"/>
      <c r="S248" s="184"/>
      <c r="T248" s="182"/>
      <c r="U248" s="182"/>
      <c r="V248" s="183"/>
      <c r="W248" s="184"/>
      <c r="X248" s="184"/>
      <c r="Y248" s="184"/>
      <c r="Z248" s="184"/>
      <c r="AA248" s="181"/>
      <c r="AB248" s="184"/>
      <c r="AC248" s="184"/>
      <c r="AD248" s="181"/>
      <c r="AE248" s="184"/>
      <c r="AF248" s="181"/>
      <c r="AG248" s="49"/>
      <c r="AH248" s="49"/>
      <c r="AI248" s="49"/>
      <c r="AL248" s="49"/>
      <c r="AN248" s="50"/>
      <c r="AO248" s="50"/>
      <c r="AP248" s="82"/>
      <c r="AQ248" s="82"/>
      <c r="AS248" s="86"/>
      <c r="AW248" s="82"/>
      <c r="AX248" s="82"/>
      <c r="AY248" s="82"/>
      <c r="AZ248" s="82"/>
    </row>
    <row r="249" spans="2:52" ht="70.5" customHeight="1">
      <c r="B249" s="49"/>
      <c r="C249" s="49"/>
      <c r="D249" s="49"/>
      <c r="E249" s="184"/>
      <c r="F249" s="180"/>
      <c r="G249" s="181"/>
      <c r="H249" s="181"/>
      <c r="I249" s="182"/>
      <c r="J249" s="182"/>
      <c r="K249" s="183"/>
      <c r="L249" s="184"/>
      <c r="M249" s="184"/>
      <c r="N249" s="181"/>
      <c r="O249" s="181"/>
      <c r="P249" s="181"/>
      <c r="Q249" s="184"/>
      <c r="R249" s="184"/>
      <c r="S249" s="184"/>
      <c r="T249" s="182"/>
      <c r="U249" s="182"/>
      <c r="V249" s="183"/>
      <c r="W249" s="184"/>
      <c r="X249" s="184"/>
      <c r="Y249" s="184"/>
      <c r="Z249" s="184"/>
      <c r="AA249" s="181"/>
      <c r="AB249" s="184"/>
      <c r="AC249" s="184"/>
      <c r="AD249" s="181"/>
      <c r="AE249" s="184"/>
      <c r="AF249" s="181"/>
      <c r="AG249" s="49"/>
      <c r="AH249" s="49"/>
      <c r="AI249" s="49"/>
      <c r="AL249" s="49"/>
      <c r="AN249" s="50"/>
      <c r="AO249" s="50"/>
      <c r="AP249" s="82"/>
      <c r="AQ249" s="82"/>
      <c r="AS249" s="86"/>
      <c r="AW249" s="82"/>
      <c r="AX249" s="82"/>
      <c r="AY249" s="82"/>
      <c r="AZ249" s="82"/>
    </row>
    <row r="250" spans="2:52" ht="70.5" customHeight="1">
      <c r="B250" s="49"/>
      <c r="C250" s="49"/>
      <c r="D250" s="49"/>
      <c r="E250" s="184"/>
      <c r="F250" s="180"/>
      <c r="G250" s="181"/>
      <c r="H250" s="181"/>
      <c r="I250" s="182"/>
      <c r="J250" s="182"/>
      <c r="K250" s="183"/>
      <c r="L250" s="184"/>
      <c r="M250" s="184"/>
      <c r="N250" s="181"/>
      <c r="O250" s="181"/>
      <c r="P250" s="181"/>
      <c r="Q250" s="184"/>
      <c r="R250" s="184"/>
      <c r="S250" s="184"/>
      <c r="T250" s="182"/>
      <c r="U250" s="182"/>
      <c r="V250" s="183"/>
      <c r="W250" s="184"/>
      <c r="X250" s="184"/>
      <c r="Y250" s="184"/>
      <c r="Z250" s="184"/>
      <c r="AA250" s="181"/>
      <c r="AB250" s="184"/>
      <c r="AC250" s="184"/>
      <c r="AD250" s="181"/>
      <c r="AE250" s="184"/>
      <c r="AF250" s="181"/>
      <c r="AG250" s="49"/>
      <c r="AH250" s="49"/>
      <c r="AI250" s="49"/>
      <c r="AL250" s="49"/>
      <c r="AN250" s="50"/>
      <c r="AO250" s="50"/>
      <c r="AP250" s="82"/>
      <c r="AQ250" s="82"/>
      <c r="AS250" s="86"/>
      <c r="AW250" s="82"/>
      <c r="AX250" s="82"/>
      <c r="AY250" s="82"/>
      <c r="AZ250" s="82"/>
    </row>
    <row r="251" spans="2:52" ht="70.5" customHeight="1">
      <c r="B251" s="49"/>
      <c r="C251" s="49"/>
      <c r="D251" s="49"/>
      <c r="E251" s="184"/>
      <c r="F251" s="180"/>
      <c r="G251" s="181"/>
      <c r="H251" s="181"/>
      <c r="I251" s="182"/>
      <c r="J251" s="182"/>
      <c r="K251" s="183"/>
      <c r="L251" s="184"/>
      <c r="M251" s="184"/>
      <c r="N251" s="181"/>
      <c r="O251" s="181"/>
      <c r="P251" s="181"/>
      <c r="Q251" s="184"/>
      <c r="R251" s="184"/>
      <c r="S251" s="184"/>
      <c r="T251" s="182"/>
      <c r="U251" s="182"/>
      <c r="V251" s="183"/>
      <c r="W251" s="184"/>
      <c r="X251" s="184"/>
      <c r="Y251" s="184"/>
      <c r="Z251" s="184"/>
      <c r="AA251" s="181"/>
      <c r="AB251" s="184"/>
      <c r="AC251" s="184"/>
      <c r="AD251" s="181"/>
      <c r="AE251" s="184"/>
      <c r="AF251" s="181"/>
      <c r="AG251" s="49"/>
      <c r="AH251" s="49"/>
      <c r="AI251" s="49"/>
      <c r="AL251" s="49"/>
      <c r="AN251" s="50"/>
      <c r="AO251" s="50"/>
      <c r="AP251" s="82"/>
      <c r="AQ251" s="82"/>
      <c r="AS251" s="86"/>
      <c r="AW251" s="82"/>
      <c r="AX251" s="82"/>
      <c r="AY251" s="82"/>
      <c r="AZ251" s="82"/>
    </row>
    <row r="252" spans="2:52" ht="70.5" customHeight="1">
      <c r="B252" s="49"/>
      <c r="C252" s="49"/>
      <c r="D252" s="49"/>
      <c r="E252" s="184"/>
      <c r="F252" s="180"/>
      <c r="G252" s="181"/>
      <c r="H252" s="181"/>
      <c r="I252" s="182"/>
      <c r="J252" s="182"/>
      <c r="K252" s="183"/>
      <c r="L252" s="184"/>
      <c r="M252" s="184"/>
      <c r="N252" s="181"/>
      <c r="O252" s="181"/>
      <c r="P252" s="181"/>
      <c r="Q252" s="184"/>
      <c r="R252" s="184"/>
      <c r="S252" s="184"/>
      <c r="T252" s="182"/>
      <c r="U252" s="182"/>
      <c r="V252" s="183"/>
      <c r="W252" s="184"/>
      <c r="X252" s="184"/>
      <c r="Y252" s="184"/>
      <c r="Z252" s="184"/>
      <c r="AA252" s="181"/>
      <c r="AB252" s="184"/>
      <c r="AC252" s="184"/>
      <c r="AD252" s="181"/>
      <c r="AE252" s="184"/>
      <c r="AF252" s="181"/>
      <c r="AG252" s="49"/>
      <c r="AH252" s="49"/>
      <c r="AI252" s="49"/>
      <c r="AL252" s="49"/>
      <c r="AS252" s="86"/>
    </row>
    <row r="253" spans="2:52" ht="70.5" customHeight="1">
      <c r="B253" s="49"/>
      <c r="C253" s="49"/>
      <c r="D253" s="49"/>
      <c r="E253" s="184"/>
      <c r="F253" s="180"/>
      <c r="G253" s="181"/>
      <c r="H253" s="181"/>
      <c r="I253" s="182"/>
      <c r="J253" s="182"/>
      <c r="K253" s="183"/>
      <c r="L253" s="184"/>
      <c r="M253" s="184"/>
      <c r="N253" s="181"/>
      <c r="O253" s="181"/>
      <c r="P253" s="181"/>
      <c r="Q253" s="184"/>
      <c r="R253" s="184"/>
      <c r="S253" s="184"/>
      <c r="T253" s="182"/>
      <c r="U253" s="182"/>
      <c r="V253" s="183"/>
      <c r="W253" s="184"/>
      <c r="X253" s="184"/>
      <c r="Y253" s="184"/>
      <c r="Z253" s="184"/>
      <c r="AA253" s="181"/>
      <c r="AB253" s="184"/>
      <c r="AC253" s="184"/>
      <c r="AD253" s="181"/>
      <c r="AE253" s="184"/>
      <c r="AF253" s="181"/>
      <c r="AG253" s="49"/>
      <c r="AH253" s="49"/>
      <c r="AI253" s="49"/>
      <c r="AL253" s="49"/>
      <c r="AS253" s="86"/>
    </row>
    <row r="254" spans="2:52" ht="70.5" customHeight="1">
      <c r="B254" s="49"/>
      <c r="C254" s="49"/>
      <c r="D254" s="49"/>
      <c r="E254" s="184"/>
      <c r="F254" s="180"/>
      <c r="G254" s="181"/>
      <c r="H254" s="181"/>
      <c r="I254" s="182"/>
      <c r="J254" s="182"/>
      <c r="K254" s="183"/>
      <c r="L254" s="184"/>
      <c r="M254" s="184"/>
      <c r="N254" s="181"/>
      <c r="O254" s="181"/>
      <c r="P254" s="181"/>
      <c r="Q254" s="184"/>
      <c r="R254" s="184"/>
      <c r="S254" s="184"/>
      <c r="T254" s="182"/>
      <c r="U254" s="182"/>
      <c r="V254" s="183"/>
      <c r="W254" s="184"/>
      <c r="X254" s="184"/>
      <c r="Y254" s="184"/>
      <c r="Z254" s="184"/>
      <c r="AA254" s="181"/>
      <c r="AB254" s="184"/>
      <c r="AC254" s="184"/>
      <c r="AD254" s="181"/>
      <c r="AE254" s="184"/>
      <c r="AF254" s="181"/>
      <c r="AG254" s="49"/>
      <c r="AH254" s="49"/>
      <c r="AI254" s="49"/>
      <c r="AL254" s="49"/>
      <c r="AS254" s="86"/>
    </row>
    <row r="255" spans="2:52" ht="70.5" customHeight="1">
      <c r="B255" s="49"/>
      <c r="C255" s="49"/>
      <c r="D255" s="49"/>
      <c r="E255" s="184"/>
      <c r="F255" s="180"/>
      <c r="G255" s="181"/>
      <c r="H255" s="181"/>
      <c r="I255" s="182"/>
      <c r="J255" s="182"/>
      <c r="K255" s="183"/>
      <c r="L255" s="184"/>
      <c r="M255" s="184"/>
      <c r="N255" s="181"/>
      <c r="O255" s="181"/>
      <c r="P255" s="181"/>
      <c r="Q255" s="184"/>
      <c r="R255" s="184"/>
      <c r="S255" s="184"/>
      <c r="T255" s="182"/>
      <c r="U255" s="182"/>
      <c r="V255" s="183"/>
      <c r="W255" s="184"/>
      <c r="X255" s="184"/>
      <c r="Y255" s="184"/>
      <c r="Z255" s="184"/>
      <c r="AA255" s="181"/>
      <c r="AB255" s="184"/>
      <c r="AC255" s="184"/>
      <c r="AD255" s="181"/>
      <c r="AE255" s="184"/>
      <c r="AF255" s="181"/>
      <c r="AG255" s="49"/>
      <c r="AH255" s="49"/>
      <c r="AI255" s="49"/>
      <c r="AL255" s="49"/>
      <c r="AS255" s="86"/>
    </row>
    <row r="256" spans="2:52" ht="70.5" customHeight="1">
      <c r="B256" s="49"/>
      <c r="C256" s="49"/>
      <c r="D256" s="49"/>
      <c r="E256" s="184"/>
      <c r="F256" s="180"/>
      <c r="G256" s="181"/>
      <c r="H256" s="181"/>
      <c r="I256" s="182"/>
      <c r="J256" s="182"/>
      <c r="K256" s="183"/>
      <c r="L256" s="184"/>
      <c r="M256" s="184"/>
      <c r="N256" s="181"/>
      <c r="O256" s="181"/>
      <c r="P256" s="181"/>
      <c r="Q256" s="184"/>
      <c r="R256" s="184"/>
      <c r="S256" s="184"/>
      <c r="T256" s="182"/>
      <c r="U256" s="182"/>
      <c r="V256" s="183"/>
      <c r="W256" s="184"/>
      <c r="X256" s="184"/>
      <c r="Y256" s="184"/>
      <c r="Z256" s="184"/>
      <c r="AA256" s="181"/>
      <c r="AB256" s="184"/>
      <c r="AC256" s="184"/>
      <c r="AD256" s="181"/>
      <c r="AE256" s="184"/>
      <c r="AF256" s="181"/>
      <c r="AG256" s="49"/>
      <c r="AH256" s="49"/>
      <c r="AI256" s="49"/>
      <c r="AL256" s="49"/>
      <c r="AS256" s="86"/>
    </row>
    <row r="257" spans="2:45" ht="70.5" customHeight="1">
      <c r="B257" s="49"/>
      <c r="C257" s="49"/>
      <c r="D257" s="49"/>
      <c r="E257" s="184"/>
      <c r="F257" s="180"/>
      <c r="G257" s="181"/>
      <c r="H257" s="181"/>
      <c r="I257" s="182"/>
      <c r="J257" s="182"/>
      <c r="K257" s="183"/>
      <c r="L257" s="184"/>
      <c r="M257" s="184"/>
      <c r="N257" s="181"/>
      <c r="O257" s="181"/>
      <c r="P257" s="181"/>
      <c r="Q257" s="184"/>
      <c r="R257" s="184"/>
      <c r="S257" s="184"/>
      <c r="T257" s="182"/>
      <c r="U257" s="182"/>
      <c r="V257" s="183"/>
      <c r="W257" s="184"/>
      <c r="X257" s="184"/>
      <c r="Y257" s="184"/>
      <c r="Z257" s="184"/>
      <c r="AA257" s="181"/>
      <c r="AB257" s="184"/>
      <c r="AC257" s="184"/>
      <c r="AD257" s="181"/>
      <c r="AE257" s="184"/>
      <c r="AF257" s="181"/>
      <c r="AG257" s="49"/>
      <c r="AH257" s="49"/>
      <c r="AI257" s="49"/>
      <c r="AL257" s="49"/>
      <c r="AS257" s="86"/>
    </row>
    <row r="258" spans="2:45" ht="70.5" customHeight="1">
      <c r="B258" s="49"/>
      <c r="C258" s="49"/>
      <c r="D258" s="49"/>
      <c r="E258" s="184"/>
      <c r="F258" s="180"/>
      <c r="G258" s="181"/>
      <c r="H258" s="181"/>
      <c r="I258" s="182"/>
      <c r="J258" s="182"/>
      <c r="K258" s="183"/>
      <c r="L258" s="184"/>
      <c r="M258" s="184"/>
      <c r="N258" s="181"/>
      <c r="O258" s="181"/>
      <c r="P258" s="181"/>
      <c r="Q258" s="184"/>
      <c r="R258" s="184"/>
      <c r="S258" s="184"/>
      <c r="T258" s="182"/>
      <c r="U258" s="182"/>
      <c r="V258" s="183"/>
      <c r="W258" s="184"/>
      <c r="X258" s="184"/>
      <c r="Y258" s="184"/>
      <c r="Z258" s="184"/>
      <c r="AA258" s="181"/>
      <c r="AB258" s="184"/>
      <c r="AC258" s="184"/>
      <c r="AD258" s="181"/>
      <c r="AE258" s="184"/>
      <c r="AF258" s="181"/>
      <c r="AG258" s="49"/>
      <c r="AH258" s="49"/>
      <c r="AI258" s="49"/>
      <c r="AL258" s="49"/>
      <c r="AS258" s="86"/>
    </row>
    <row r="259" spans="2:45" ht="70.5" customHeight="1">
      <c r="B259" s="49"/>
      <c r="C259" s="49"/>
      <c r="D259" s="49"/>
      <c r="E259" s="184"/>
      <c r="F259" s="180"/>
      <c r="G259" s="181"/>
      <c r="H259" s="181"/>
      <c r="I259" s="182"/>
      <c r="J259" s="182"/>
      <c r="K259" s="183"/>
      <c r="L259" s="184"/>
      <c r="M259" s="184"/>
      <c r="N259" s="181"/>
      <c r="O259" s="181"/>
      <c r="P259" s="181"/>
      <c r="Q259" s="184"/>
      <c r="R259" s="184"/>
      <c r="S259" s="184"/>
      <c r="T259" s="182"/>
      <c r="U259" s="182"/>
      <c r="V259" s="183"/>
      <c r="W259" s="184"/>
      <c r="X259" s="184"/>
      <c r="Y259" s="184"/>
      <c r="Z259" s="184"/>
      <c r="AA259" s="181"/>
      <c r="AB259" s="184"/>
      <c r="AC259" s="184"/>
      <c r="AD259" s="181"/>
      <c r="AE259" s="184"/>
      <c r="AF259" s="181"/>
      <c r="AG259" s="49"/>
      <c r="AH259" s="49"/>
      <c r="AI259" s="49"/>
      <c r="AL259" s="49"/>
      <c r="AS259" s="86"/>
    </row>
    <row r="260" spans="2:45" ht="70.5" customHeight="1">
      <c r="B260" s="49"/>
      <c r="C260" s="49"/>
      <c r="D260" s="49"/>
      <c r="E260" s="184"/>
      <c r="F260" s="180"/>
      <c r="G260" s="181"/>
      <c r="H260" s="181"/>
      <c r="I260" s="182"/>
      <c r="J260" s="182"/>
      <c r="K260" s="183"/>
      <c r="L260" s="184"/>
      <c r="M260" s="184"/>
      <c r="N260" s="181"/>
      <c r="O260" s="181"/>
      <c r="P260" s="181"/>
      <c r="Q260" s="184"/>
      <c r="R260" s="184"/>
      <c r="S260" s="184"/>
      <c r="T260" s="182"/>
      <c r="U260" s="182"/>
      <c r="V260" s="183"/>
      <c r="W260" s="184"/>
      <c r="X260" s="184"/>
      <c r="Y260" s="184"/>
      <c r="Z260" s="184"/>
      <c r="AA260" s="181"/>
      <c r="AB260" s="184"/>
      <c r="AC260" s="184"/>
      <c r="AD260" s="181"/>
      <c r="AE260" s="184"/>
      <c r="AF260" s="181"/>
      <c r="AG260" s="49"/>
      <c r="AH260" s="49"/>
      <c r="AI260" s="49"/>
      <c r="AL260" s="49"/>
      <c r="AS260" s="86"/>
    </row>
    <row r="261" spans="2:45" ht="70.5" customHeight="1">
      <c r="B261" s="49"/>
      <c r="C261" s="49"/>
      <c r="D261" s="49"/>
      <c r="E261" s="184"/>
      <c r="F261" s="180"/>
      <c r="G261" s="181"/>
      <c r="H261" s="181"/>
      <c r="I261" s="182"/>
      <c r="J261" s="182"/>
      <c r="K261" s="183"/>
      <c r="L261" s="184"/>
      <c r="M261" s="184"/>
      <c r="N261" s="181"/>
      <c r="O261" s="181"/>
      <c r="P261" s="181"/>
      <c r="Q261" s="184"/>
      <c r="R261" s="184"/>
      <c r="S261" s="184"/>
      <c r="T261" s="182"/>
      <c r="U261" s="182"/>
      <c r="V261" s="183"/>
      <c r="W261" s="184"/>
      <c r="X261" s="184"/>
      <c r="Y261" s="184"/>
      <c r="Z261" s="184"/>
      <c r="AA261" s="181"/>
      <c r="AB261" s="184"/>
      <c r="AC261" s="184"/>
      <c r="AD261" s="181"/>
      <c r="AE261" s="184"/>
      <c r="AF261" s="181"/>
      <c r="AG261" s="49"/>
      <c r="AH261" s="49"/>
      <c r="AI261" s="49"/>
      <c r="AL261" s="49"/>
      <c r="AS261" s="86"/>
    </row>
    <row r="262" spans="2:45" ht="70.5" customHeight="1">
      <c r="B262" s="49"/>
      <c r="C262" s="49"/>
      <c r="D262" s="49"/>
      <c r="E262" s="184"/>
      <c r="F262" s="180"/>
      <c r="G262" s="181"/>
      <c r="H262" s="181"/>
      <c r="I262" s="182"/>
      <c r="J262" s="182"/>
      <c r="K262" s="183"/>
      <c r="L262" s="184"/>
      <c r="M262" s="184"/>
      <c r="N262" s="181"/>
      <c r="O262" s="181"/>
      <c r="P262" s="181"/>
      <c r="Q262" s="184"/>
      <c r="R262" s="184"/>
      <c r="S262" s="184"/>
      <c r="T262" s="182"/>
      <c r="U262" s="182"/>
      <c r="V262" s="183"/>
      <c r="W262" s="184"/>
      <c r="X262" s="184"/>
      <c r="Y262" s="184"/>
      <c r="Z262" s="184"/>
      <c r="AA262" s="181"/>
      <c r="AB262" s="184"/>
      <c r="AC262" s="184"/>
      <c r="AD262" s="181"/>
      <c r="AE262" s="184"/>
      <c r="AF262" s="181"/>
      <c r="AG262" s="49"/>
      <c r="AH262" s="49"/>
      <c r="AI262" s="49"/>
      <c r="AL262" s="49"/>
      <c r="AS262" s="86"/>
    </row>
    <row r="263" spans="2:45" ht="70.5" customHeight="1">
      <c r="B263" s="49"/>
      <c r="C263" s="49"/>
      <c r="D263" s="49"/>
      <c r="E263" s="184"/>
      <c r="F263" s="180"/>
      <c r="G263" s="181"/>
      <c r="H263" s="181"/>
      <c r="I263" s="182"/>
      <c r="J263" s="182"/>
      <c r="K263" s="183"/>
      <c r="L263" s="184"/>
      <c r="M263" s="184"/>
      <c r="N263" s="181"/>
      <c r="O263" s="181"/>
      <c r="P263" s="181"/>
      <c r="Q263" s="184"/>
      <c r="R263" s="184"/>
      <c r="S263" s="184"/>
      <c r="T263" s="182"/>
      <c r="U263" s="182"/>
      <c r="V263" s="183"/>
      <c r="W263" s="184"/>
      <c r="X263" s="184"/>
      <c r="Y263" s="184"/>
      <c r="Z263" s="184"/>
      <c r="AA263" s="181"/>
      <c r="AB263" s="184"/>
      <c r="AC263" s="184"/>
      <c r="AD263" s="181"/>
      <c r="AE263" s="184"/>
      <c r="AF263" s="181"/>
      <c r="AG263" s="49"/>
      <c r="AH263" s="49"/>
      <c r="AI263" s="49"/>
      <c r="AL263" s="49"/>
      <c r="AS263" s="86"/>
    </row>
    <row r="264" spans="2:45" ht="70.5" customHeight="1">
      <c r="B264" s="49"/>
      <c r="C264" s="49"/>
      <c r="D264" s="49"/>
      <c r="E264" s="184"/>
      <c r="F264" s="180"/>
      <c r="G264" s="181"/>
      <c r="H264" s="181"/>
      <c r="I264" s="182"/>
      <c r="J264" s="182"/>
      <c r="K264" s="183"/>
      <c r="L264" s="184"/>
      <c r="M264" s="184"/>
      <c r="N264" s="181"/>
      <c r="O264" s="181"/>
      <c r="P264" s="181"/>
      <c r="Q264" s="184"/>
      <c r="R264" s="184"/>
      <c r="S264" s="184"/>
      <c r="T264" s="182"/>
      <c r="U264" s="182"/>
      <c r="V264" s="183"/>
      <c r="W264" s="184"/>
      <c r="X264" s="184"/>
      <c r="Y264" s="184"/>
      <c r="Z264" s="184"/>
      <c r="AA264" s="181"/>
      <c r="AB264" s="184"/>
      <c r="AC264" s="184"/>
      <c r="AD264" s="181"/>
      <c r="AE264" s="184"/>
      <c r="AF264" s="181"/>
      <c r="AG264" s="49"/>
      <c r="AH264" s="49"/>
      <c r="AI264" s="49"/>
      <c r="AL264" s="49"/>
      <c r="AS264" s="86"/>
    </row>
    <row r="265" spans="2:45" ht="70.5" customHeight="1">
      <c r="B265" s="49"/>
      <c r="C265" s="49"/>
      <c r="D265" s="49"/>
      <c r="E265" s="184"/>
      <c r="F265" s="180"/>
      <c r="G265" s="181"/>
      <c r="H265" s="181"/>
      <c r="I265" s="182"/>
      <c r="J265" s="182"/>
      <c r="K265" s="183"/>
      <c r="L265" s="184"/>
      <c r="M265" s="184"/>
      <c r="N265" s="181"/>
      <c r="O265" s="181"/>
      <c r="P265" s="181"/>
      <c r="Q265" s="184"/>
      <c r="R265" s="184"/>
      <c r="S265" s="184"/>
      <c r="T265" s="182"/>
      <c r="U265" s="182"/>
      <c r="V265" s="183"/>
      <c r="W265" s="184"/>
      <c r="X265" s="184"/>
      <c r="Y265" s="184"/>
      <c r="Z265" s="184"/>
      <c r="AA265" s="181"/>
      <c r="AB265" s="184"/>
      <c r="AC265" s="184"/>
      <c r="AD265" s="181"/>
      <c r="AE265" s="184"/>
      <c r="AF265" s="181"/>
      <c r="AG265" s="49"/>
      <c r="AH265" s="49"/>
      <c r="AI265" s="49"/>
      <c r="AL265" s="49"/>
      <c r="AS265" s="86"/>
    </row>
    <row r="266" spans="2:45" ht="70.5" customHeight="1">
      <c r="B266" s="49"/>
      <c r="C266" s="49"/>
      <c r="D266" s="49"/>
      <c r="E266" s="184"/>
      <c r="F266" s="180"/>
      <c r="G266" s="181"/>
      <c r="H266" s="181"/>
      <c r="I266" s="182"/>
      <c r="J266" s="182"/>
      <c r="K266" s="183"/>
      <c r="L266" s="184"/>
      <c r="M266" s="184"/>
      <c r="N266" s="181"/>
      <c r="O266" s="181"/>
      <c r="P266" s="181"/>
      <c r="Q266" s="184"/>
      <c r="R266" s="184"/>
      <c r="S266" s="184"/>
      <c r="T266" s="182"/>
      <c r="U266" s="182"/>
      <c r="V266" s="183"/>
      <c r="W266" s="184"/>
      <c r="X266" s="184"/>
      <c r="Y266" s="184"/>
      <c r="Z266" s="184"/>
      <c r="AA266" s="181"/>
      <c r="AB266" s="184"/>
      <c r="AC266" s="184"/>
      <c r="AD266" s="181"/>
      <c r="AE266" s="184"/>
      <c r="AF266" s="181"/>
      <c r="AG266" s="49"/>
      <c r="AH266" s="49"/>
      <c r="AI266" s="49"/>
      <c r="AL266" s="49"/>
      <c r="AS266" s="86"/>
    </row>
    <row r="267" spans="2:45" ht="70.5" customHeight="1">
      <c r="B267" s="49"/>
      <c r="C267" s="49"/>
      <c r="D267" s="49"/>
      <c r="E267" s="184"/>
      <c r="F267" s="180"/>
      <c r="G267" s="181"/>
      <c r="H267" s="181"/>
      <c r="I267" s="182"/>
      <c r="J267" s="182"/>
      <c r="K267" s="183"/>
      <c r="L267" s="184"/>
      <c r="M267" s="184"/>
      <c r="N267" s="181"/>
      <c r="O267" s="181"/>
      <c r="P267" s="181"/>
      <c r="Q267" s="184"/>
      <c r="R267" s="184"/>
      <c r="S267" s="184"/>
      <c r="T267" s="182"/>
      <c r="U267" s="182"/>
      <c r="V267" s="183"/>
      <c r="W267" s="184"/>
      <c r="X267" s="184"/>
      <c r="Y267" s="184"/>
      <c r="Z267" s="184"/>
      <c r="AA267" s="181"/>
      <c r="AB267" s="184"/>
      <c r="AC267" s="184"/>
      <c r="AD267" s="181"/>
      <c r="AE267" s="184"/>
      <c r="AF267" s="181"/>
      <c r="AG267" s="49"/>
      <c r="AH267" s="49"/>
      <c r="AI267" s="49"/>
      <c r="AL267" s="49"/>
      <c r="AS267" s="86"/>
    </row>
    <row r="268" spans="2:45" ht="70.5" customHeight="1">
      <c r="B268" s="49"/>
      <c r="C268" s="49"/>
      <c r="D268" s="49"/>
      <c r="E268" s="184"/>
      <c r="F268" s="180"/>
      <c r="G268" s="181"/>
      <c r="H268" s="181"/>
      <c r="I268" s="182"/>
      <c r="J268" s="182"/>
      <c r="K268" s="183"/>
      <c r="L268" s="184"/>
      <c r="M268" s="184"/>
      <c r="N268" s="181"/>
      <c r="O268" s="181"/>
      <c r="P268" s="181"/>
      <c r="Q268" s="184"/>
      <c r="R268" s="184"/>
      <c r="S268" s="184"/>
      <c r="T268" s="182"/>
      <c r="U268" s="182"/>
      <c r="V268" s="183"/>
      <c r="W268" s="184"/>
      <c r="X268" s="184"/>
      <c r="Y268" s="184"/>
      <c r="Z268" s="184"/>
      <c r="AA268" s="181"/>
      <c r="AB268" s="184"/>
      <c r="AC268" s="184"/>
      <c r="AD268" s="181"/>
      <c r="AE268" s="184"/>
      <c r="AF268" s="181"/>
      <c r="AG268" s="49"/>
      <c r="AH268" s="49"/>
      <c r="AI268" s="49"/>
      <c r="AL268" s="49"/>
      <c r="AS268" s="86"/>
    </row>
    <row r="269" spans="2:45" ht="70.5" customHeight="1">
      <c r="B269" s="49"/>
      <c r="C269" s="49"/>
      <c r="D269" s="49"/>
      <c r="E269" s="184"/>
      <c r="F269" s="180"/>
      <c r="G269" s="181"/>
      <c r="H269" s="181"/>
      <c r="I269" s="182"/>
      <c r="J269" s="182"/>
      <c r="K269" s="183"/>
      <c r="L269" s="184"/>
      <c r="M269" s="184"/>
      <c r="N269" s="181"/>
      <c r="O269" s="181"/>
      <c r="P269" s="181"/>
      <c r="Q269" s="184"/>
      <c r="R269" s="184"/>
      <c r="S269" s="184"/>
      <c r="T269" s="182"/>
      <c r="U269" s="182"/>
      <c r="V269" s="183"/>
      <c r="W269" s="184"/>
      <c r="X269" s="184"/>
      <c r="Y269" s="184"/>
      <c r="Z269" s="184"/>
      <c r="AA269" s="181"/>
      <c r="AB269" s="184"/>
      <c r="AC269" s="184"/>
      <c r="AD269" s="181"/>
      <c r="AE269" s="184"/>
      <c r="AF269" s="181"/>
      <c r="AG269" s="49"/>
      <c r="AH269" s="49"/>
      <c r="AI269" s="49"/>
      <c r="AL269" s="49"/>
      <c r="AS269" s="86"/>
    </row>
    <row r="270" spans="2:45" ht="70.5" customHeight="1">
      <c r="B270" s="49"/>
      <c r="C270" s="49"/>
      <c r="D270" s="49"/>
      <c r="E270" s="184"/>
      <c r="F270" s="180"/>
      <c r="G270" s="181"/>
      <c r="H270" s="181"/>
      <c r="I270" s="182"/>
      <c r="J270" s="182"/>
      <c r="K270" s="183"/>
      <c r="L270" s="184"/>
      <c r="M270" s="184"/>
      <c r="N270" s="181"/>
      <c r="O270" s="181"/>
      <c r="P270" s="181"/>
      <c r="Q270" s="184"/>
      <c r="R270" s="184"/>
      <c r="S270" s="184"/>
      <c r="T270" s="182"/>
      <c r="U270" s="182"/>
      <c r="V270" s="183"/>
      <c r="W270" s="184"/>
      <c r="X270" s="184"/>
      <c r="Y270" s="184"/>
      <c r="Z270" s="184"/>
      <c r="AA270" s="181"/>
      <c r="AB270" s="184"/>
      <c r="AC270" s="184"/>
      <c r="AD270" s="181"/>
      <c r="AE270" s="184"/>
      <c r="AF270" s="181"/>
      <c r="AG270" s="49"/>
      <c r="AH270" s="49"/>
      <c r="AI270" s="49"/>
      <c r="AL270" s="49"/>
      <c r="AS270" s="86"/>
    </row>
    <row r="271" spans="2:45" ht="70.5" customHeight="1">
      <c r="B271" s="49"/>
      <c r="C271" s="49"/>
      <c r="D271" s="49"/>
      <c r="E271" s="184"/>
      <c r="F271" s="180"/>
      <c r="G271" s="181"/>
      <c r="H271" s="181"/>
      <c r="I271" s="182"/>
      <c r="J271" s="182"/>
      <c r="K271" s="183"/>
      <c r="L271" s="184"/>
      <c r="M271" s="184"/>
      <c r="N271" s="181"/>
      <c r="O271" s="181"/>
      <c r="P271" s="181"/>
      <c r="Q271" s="184"/>
      <c r="R271" s="184"/>
      <c r="S271" s="184"/>
      <c r="T271" s="182"/>
      <c r="U271" s="182"/>
      <c r="V271" s="183"/>
      <c r="W271" s="184"/>
      <c r="X271" s="184"/>
      <c r="Y271" s="184"/>
      <c r="Z271" s="184"/>
      <c r="AA271" s="181"/>
      <c r="AB271" s="184"/>
      <c r="AC271" s="184"/>
      <c r="AD271" s="181"/>
      <c r="AE271" s="184"/>
      <c r="AF271" s="181"/>
      <c r="AG271" s="49"/>
      <c r="AH271" s="49"/>
      <c r="AI271" s="49"/>
      <c r="AL271" s="49"/>
      <c r="AS271" s="86"/>
    </row>
    <row r="272" spans="2:45" ht="70.5" customHeight="1">
      <c r="B272" s="49"/>
      <c r="C272" s="49"/>
      <c r="D272" s="49"/>
      <c r="E272" s="184"/>
      <c r="F272" s="180"/>
      <c r="G272" s="181"/>
      <c r="H272" s="181"/>
      <c r="I272" s="182"/>
      <c r="J272" s="182"/>
      <c r="K272" s="183"/>
      <c r="L272" s="184"/>
      <c r="M272" s="184"/>
      <c r="N272" s="181"/>
      <c r="O272" s="181"/>
      <c r="P272" s="181"/>
      <c r="Q272" s="184"/>
      <c r="R272" s="184"/>
      <c r="S272" s="184"/>
      <c r="T272" s="182"/>
      <c r="U272" s="182"/>
      <c r="V272" s="183"/>
      <c r="W272" s="184"/>
      <c r="X272" s="184"/>
      <c r="Y272" s="184"/>
      <c r="Z272" s="184"/>
      <c r="AA272" s="181"/>
      <c r="AB272" s="184"/>
      <c r="AC272" s="184"/>
      <c r="AD272" s="181"/>
      <c r="AE272" s="184"/>
      <c r="AF272" s="181"/>
      <c r="AG272" s="49"/>
      <c r="AH272" s="49"/>
      <c r="AI272" s="49"/>
      <c r="AL272" s="49"/>
      <c r="AS272" s="86"/>
    </row>
    <row r="273" spans="2:45" ht="70.5" customHeight="1">
      <c r="B273" s="49"/>
      <c r="C273" s="49"/>
      <c r="D273" s="49"/>
      <c r="E273" s="184"/>
      <c r="F273" s="180"/>
      <c r="G273" s="181"/>
      <c r="H273" s="181"/>
      <c r="I273" s="182"/>
      <c r="J273" s="182"/>
      <c r="K273" s="183"/>
      <c r="L273" s="184"/>
      <c r="M273" s="184"/>
      <c r="N273" s="181"/>
      <c r="O273" s="181"/>
      <c r="P273" s="181"/>
      <c r="Q273" s="184"/>
      <c r="R273" s="184"/>
      <c r="S273" s="184"/>
      <c r="T273" s="182"/>
      <c r="U273" s="182"/>
      <c r="V273" s="183"/>
      <c r="W273" s="184"/>
      <c r="X273" s="184"/>
      <c r="Y273" s="184"/>
      <c r="Z273" s="184"/>
      <c r="AA273" s="181"/>
      <c r="AB273" s="184"/>
      <c r="AC273" s="184"/>
      <c r="AD273" s="181"/>
      <c r="AE273" s="184"/>
      <c r="AF273" s="181"/>
      <c r="AG273" s="49"/>
      <c r="AH273" s="49"/>
      <c r="AI273" s="49"/>
      <c r="AL273" s="49"/>
      <c r="AS273" s="86"/>
    </row>
    <row r="274" spans="2:45" ht="70.5" customHeight="1">
      <c r="B274" s="49"/>
      <c r="C274" s="49"/>
      <c r="D274" s="49"/>
      <c r="E274" s="184"/>
      <c r="F274" s="180"/>
      <c r="G274" s="181"/>
      <c r="H274" s="181"/>
      <c r="I274" s="182"/>
      <c r="J274" s="182"/>
      <c r="K274" s="183"/>
      <c r="L274" s="184"/>
      <c r="M274" s="184"/>
      <c r="N274" s="181"/>
      <c r="O274" s="181"/>
      <c r="P274" s="181"/>
      <c r="Q274" s="184"/>
      <c r="R274" s="184"/>
      <c r="S274" s="184"/>
      <c r="T274" s="182"/>
      <c r="U274" s="182"/>
      <c r="V274" s="183"/>
      <c r="W274" s="184"/>
      <c r="X274" s="184"/>
      <c r="Y274" s="184"/>
      <c r="Z274" s="184"/>
      <c r="AA274" s="181"/>
      <c r="AB274" s="184"/>
      <c r="AC274" s="184"/>
      <c r="AD274" s="181"/>
      <c r="AE274" s="184"/>
      <c r="AF274" s="181"/>
      <c r="AG274" s="49"/>
      <c r="AH274" s="49"/>
      <c r="AI274" s="49"/>
      <c r="AL274" s="49"/>
      <c r="AS274" s="86"/>
    </row>
    <row r="275" spans="2:45" ht="70.5" customHeight="1">
      <c r="B275" s="49"/>
      <c r="C275" s="49"/>
      <c r="D275" s="49"/>
      <c r="E275" s="184"/>
      <c r="F275" s="180"/>
      <c r="G275" s="181"/>
      <c r="H275" s="181"/>
      <c r="I275" s="182"/>
      <c r="J275" s="182"/>
      <c r="K275" s="183"/>
      <c r="L275" s="184"/>
      <c r="M275" s="184"/>
      <c r="N275" s="181"/>
      <c r="O275" s="181"/>
      <c r="P275" s="181"/>
      <c r="Q275" s="184"/>
      <c r="R275" s="184"/>
      <c r="S275" s="184"/>
      <c r="T275" s="182"/>
      <c r="U275" s="182"/>
      <c r="V275" s="183"/>
      <c r="W275" s="184"/>
      <c r="X275" s="184"/>
      <c r="Y275" s="184"/>
      <c r="Z275" s="184"/>
      <c r="AA275" s="181"/>
      <c r="AB275" s="184"/>
      <c r="AC275" s="184"/>
      <c r="AD275" s="181"/>
      <c r="AE275" s="184"/>
      <c r="AF275" s="181"/>
      <c r="AG275" s="49"/>
      <c r="AH275" s="49"/>
      <c r="AI275" s="49"/>
      <c r="AL275" s="49"/>
      <c r="AS275" s="86"/>
    </row>
    <row r="276" spans="2:45" ht="70.5" customHeight="1">
      <c r="B276" s="49"/>
      <c r="C276" s="49"/>
      <c r="D276" s="49"/>
      <c r="E276" s="184"/>
      <c r="F276" s="180"/>
      <c r="G276" s="181"/>
      <c r="H276" s="181"/>
      <c r="I276" s="182"/>
      <c r="J276" s="182"/>
      <c r="K276" s="183"/>
      <c r="L276" s="184"/>
      <c r="M276" s="184"/>
      <c r="N276" s="181"/>
      <c r="O276" s="181"/>
      <c r="P276" s="181"/>
      <c r="Q276" s="184"/>
      <c r="R276" s="184"/>
      <c r="S276" s="184"/>
      <c r="T276" s="182"/>
      <c r="U276" s="182"/>
      <c r="V276" s="183"/>
      <c r="W276" s="184"/>
      <c r="X276" s="184"/>
      <c r="Y276" s="184"/>
      <c r="Z276" s="184"/>
      <c r="AA276" s="181"/>
      <c r="AB276" s="184"/>
      <c r="AC276" s="184"/>
      <c r="AD276" s="181"/>
      <c r="AE276" s="184"/>
      <c r="AF276" s="181"/>
      <c r="AG276" s="49"/>
      <c r="AH276" s="49"/>
      <c r="AI276" s="49"/>
      <c r="AL276" s="49"/>
      <c r="AS276" s="86"/>
    </row>
    <row r="277" spans="2:45" ht="70.5" customHeight="1">
      <c r="B277" s="49"/>
      <c r="C277" s="49"/>
      <c r="D277" s="49"/>
      <c r="E277" s="184"/>
      <c r="F277" s="180"/>
      <c r="G277" s="181"/>
      <c r="H277" s="181"/>
      <c r="I277" s="182"/>
      <c r="J277" s="182"/>
      <c r="K277" s="183"/>
      <c r="L277" s="184"/>
      <c r="M277" s="184"/>
      <c r="N277" s="181"/>
      <c r="O277" s="181"/>
      <c r="P277" s="181"/>
      <c r="Q277" s="184"/>
      <c r="R277" s="184"/>
      <c r="S277" s="184"/>
      <c r="T277" s="182"/>
      <c r="U277" s="182"/>
      <c r="V277" s="183"/>
      <c r="W277" s="184"/>
      <c r="X277" s="184"/>
      <c r="Y277" s="184"/>
      <c r="Z277" s="184"/>
      <c r="AA277" s="181"/>
      <c r="AB277" s="184"/>
      <c r="AC277" s="184"/>
      <c r="AD277" s="181"/>
      <c r="AE277" s="184"/>
      <c r="AF277" s="181"/>
      <c r="AG277" s="49"/>
      <c r="AH277" s="49"/>
      <c r="AI277" s="49"/>
      <c r="AL277" s="49"/>
      <c r="AS277" s="86"/>
    </row>
    <row r="278" spans="2:45" ht="70.5" customHeight="1">
      <c r="B278" s="49"/>
      <c r="C278" s="49"/>
      <c r="D278" s="49"/>
      <c r="E278" s="184"/>
      <c r="F278" s="180"/>
      <c r="G278" s="181"/>
      <c r="H278" s="181"/>
      <c r="I278" s="182"/>
      <c r="J278" s="182"/>
      <c r="K278" s="183"/>
      <c r="L278" s="184"/>
      <c r="M278" s="184"/>
      <c r="N278" s="181"/>
      <c r="O278" s="181"/>
      <c r="P278" s="181"/>
      <c r="Q278" s="184"/>
      <c r="R278" s="184"/>
      <c r="S278" s="184"/>
      <c r="T278" s="182"/>
      <c r="U278" s="182"/>
      <c r="V278" s="183"/>
      <c r="W278" s="184"/>
      <c r="X278" s="184"/>
      <c r="Y278" s="184"/>
      <c r="Z278" s="184"/>
      <c r="AA278" s="181"/>
      <c r="AB278" s="184"/>
      <c r="AC278" s="184"/>
      <c r="AD278" s="181"/>
      <c r="AE278" s="184"/>
      <c r="AF278" s="181"/>
      <c r="AG278" s="49"/>
      <c r="AH278" s="49"/>
      <c r="AI278" s="49"/>
      <c r="AL278" s="49"/>
      <c r="AS278" s="86"/>
    </row>
    <row r="279" spans="2:45" ht="70.5" customHeight="1">
      <c r="B279" s="49"/>
      <c r="C279" s="49"/>
      <c r="D279" s="49"/>
      <c r="E279" s="184"/>
      <c r="F279" s="180"/>
      <c r="G279" s="181"/>
      <c r="H279" s="181"/>
      <c r="I279" s="182"/>
      <c r="J279" s="182"/>
      <c r="K279" s="183"/>
      <c r="L279" s="184"/>
      <c r="M279" s="184"/>
      <c r="N279" s="181"/>
      <c r="O279" s="181"/>
      <c r="P279" s="181"/>
      <c r="Q279" s="184"/>
      <c r="R279" s="184"/>
      <c r="S279" s="184"/>
      <c r="T279" s="182"/>
      <c r="U279" s="182"/>
      <c r="V279" s="183"/>
      <c r="W279" s="184"/>
      <c r="X279" s="184"/>
      <c r="Y279" s="184"/>
      <c r="Z279" s="184"/>
      <c r="AA279" s="181"/>
      <c r="AB279" s="184"/>
      <c r="AC279" s="184"/>
      <c r="AD279" s="181"/>
      <c r="AE279" s="184"/>
      <c r="AF279" s="181"/>
      <c r="AG279" s="49"/>
      <c r="AH279" s="49"/>
      <c r="AI279" s="49"/>
      <c r="AL279" s="49"/>
      <c r="AS279" s="86"/>
    </row>
    <row r="280" spans="2:45" ht="70.5" customHeight="1">
      <c r="B280" s="49"/>
      <c r="C280" s="49"/>
      <c r="D280" s="49"/>
      <c r="E280" s="184"/>
      <c r="F280" s="180"/>
      <c r="G280" s="181"/>
      <c r="H280" s="181"/>
      <c r="I280" s="182"/>
      <c r="J280" s="182"/>
      <c r="K280" s="183"/>
      <c r="L280" s="184"/>
      <c r="M280" s="184"/>
      <c r="N280" s="181"/>
      <c r="O280" s="181"/>
      <c r="P280" s="181"/>
      <c r="Q280" s="184"/>
      <c r="R280" s="184"/>
      <c r="S280" s="184"/>
      <c r="T280" s="182"/>
      <c r="U280" s="182"/>
      <c r="V280" s="183"/>
      <c r="W280" s="184"/>
      <c r="X280" s="184"/>
      <c r="Y280" s="184"/>
      <c r="Z280" s="184"/>
      <c r="AA280" s="181"/>
      <c r="AB280" s="184"/>
      <c r="AC280" s="184"/>
      <c r="AD280" s="181"/>
      <c r="AE280" s="184"/>
      <c r="AF280" s="181"/>
      <c r="AG280" s="49"/>
      <c r="AH280" s="49"/>
      <c r="AI280" s="49"/>
      <c r="AL280" s="49"/>
      <c r="AS280" s="86"/>
    </row>
    <row r="281" spans="2:45" ht="70.5" customHeight="1">
      <c r="B281" s="49"/>
      <c r="C281" s="49"/>
      <c r="D281" s="49"/>
      <c r="E281" s="184"/>
      <c r="F281" s="180"/>
      <c r="G281" s="181"/>
      <c r="H281" s="181"/>
      <c r="I281" s="182"/>
      <c r="J281" s="182"/>
      <c r="K281" s="183"/>
      <c r="L281" s="184"/>
      <c r="M281" s="184"/>
      <c r="N281" s="181"/>
      <c r="O281" s="181"/>
      <c r="P281" s="181"/>
      <c r="Q281" s="184"/>
      <c r="R281" s="184"/>
      <c r="S281" s="184"/>
      <c r="T281" s="182"/>
      <c r="U281" s="182"/>
      <c r="V281" s="183"/>
      <c r="W281" s="184"/>
      <c r="X281" s="184"/>
      <c r="Y281" s="184"/>
      <c r="Z281" s="184"/>
      <c r="AA281" s="181"/>
      <c r="AB281" s="184"/>
      <c r="AC281" s="184"/>
      <c r="AD281" s="181"/>
      <c r="AE281" s="184"/>
      <c r="AF281" s="181"/>
      <c r="AG281" s="49"/>
      <c r="AH281" s="49"/>
      <c r="AI281" s="49"/>
      <c r="AL281" s="49"/>
      <c r="AS281" s="86"/>
    </row>
    <row r="282" spans="2:45" ht="70.5" customHeight="1">
      <c r="B282" s="49"/>
      <c r="C282" s="49"/>
      <c r="D282" s="49"/>
      <c r="E282" s="184"/>
      <c r="F282" s="180"/>
      <c r="G282" s="181"/>
      <c r="H282" s="181"/>
      <c r="I282" s="182"/>
      <c r="J282" s="182"/>
      <c r="K282" s="183"/>
      <c r="L282" s="184"/>
      <c r="M282" s="184"/>
      <c r="N282" s="181"/>
      <c r="O282" s="181"/>
      <c r="P282" s="181"/>
      <c r="Q282" s="184"/>
      <c r="R282" s="184"/>
      <c r="S282" s="184"/>
      <c r="T282" s="182"/>
      <c r="U282" s="182"/>
      <c r="V282" s="183"/>
      <c r="W282" s="184"/>
      <c r="X282" s="184"/>
      <c r="Y282" s="184"/>
      <c r="Z282" s="184"/>
      <c r="AA282" s="181"/>
      <c r="AB282" s="184"/>
      <c r="AC282" s="184"/>
      <c r="AD282" s="181"/>
      <c r="AE282" s="184"/>
      <c r="AF282" s="181"/>
      <c r="AG282" s="49"/>
      <c r="AH282" s="49"/>
      <c r="AI282" s="49"/>
      <c r="AL282" s="49"/>
      <c r="AS282" s="86"/>
    </row>
    <row r="283" spans="2:45" ht="70.5" customHeight="1">
      <c r="B283" s="49"/>
      <c r="C283" s="49"/>
      <c r="D283" s="49"/>
      <c r="E283" s="184"/>
      <c r="F283" s="180"/>
      <c r="G283" s="181"/>
      <c r="H283" s="181"/>
      <c r="I283" s="182"/>
      <c r="J283" s="182"/>
      <c r="K283" s="183"/>
      <c r="L283" s="184"/>
      <c r="M283" s="184"/>
      <c r="N283" s="181"/>
      <c r="O283" s="181"/>
      <c r="P283" s="181"/>
      <c r="Q283" s="184"/>
      <c r="R283" s="184"/>
      <c r="S283" s="184"/>
      <c r="T283" s="182"/>
      <c r="U283" s="182"/>
      <c r="V283" s="183"/>
      <c r="W283" s="184"/>
      <c r="X283" s="184"/>
      <c r="Y283" s="184"/>
      <c r="Z283" s="184"/>
      <c r="AA283" s="181"/>
      <c r="AB283" s="184"/>
      <c r="AC283" s="184"/>
      <c r="AD283" s="181"/>
      <c r="AE283" s="184"/>
      <c r="AF283" s="181"/>
      <c r="AG283" s="49"/>
      <c r="AH283" s="49"/>
      <c r="AI283" s="49"/>
      <c r="AL283" s="49"/>
      <c r="AS283" s="86"/>
    </row>
    <row r="284" spans="2:45" ht="70.5" customHeight="1">
      <c r="B284" s="49"/>
      <c r="C284" s="49"/>
      <c r="D284" s="49"/>
      <c r="E284" s="184"/>
      <c r="F284" s="180"/>
      <c r="G284" s="181"/>
      <c r="H284" s="181"/>
      <c r="I284" s="182"/>
      <c r="J284" s="182"/>
      <c r="K284" s="183"/>
      <c r="L284" s="184"/>
      <c r="M284" s="184"/>
      <c r="N284" s="181"/>
      <c r="O284" s="181"/>
      <c r="P284" s="181"/>
      <c r="Q284" s="184"/>
      <c r="R284" s="184"/>
      <c r="S284" s="184"/>
      <c r="T284" s="182"/>
      <c r="U284" s="182"/>
      <c r="V284" s="183"/>
      <c r="W284" s="184"/>
      <c r="X284" s="184"/>
      <c r="Y284" s="184"/>
      <c r="Z284" s="184"/>
      <c r="AA284" s="181"/>
      <c r="AB284" s="184"/>
      <c r="AC284" s="184"/>
      <c r="AD284" s="181"/>
      <c r="AE284" s="184"/>
      <c r="AF284" s="181"/>
      <c r="AG284" s="49"/>
      <c r="AH284" s="49"/>
      <c r="AI284" s="49"/>
      <c r="AL284" s="49"/>
      <c r="AS284" s="86"/>
    </row>
    <row r="285" spans="2:45" ht="70.5" customHeight="1">
      <c r="B285" s="49"/>
      <c r="C285" s="49"/>
      <c r="D285" s="49"/>
      <c r="E285" s="184"/>
      <c r="F285" s="180"/>
      <c r="G285" s="181"/>
      <c r="H285" s="181"/>
      <c r="I285" s="182"/>
      <c r="J285" s="182"/>
      <c r="K285" s="183"/>
      <c r="L285" s="184"/>
      <c r="M285" s="184"/>
      <c r="N285" s="181"/>
      <c r="O285" s="181"/>
      <c r="P285" s="181"/>
      <c r="Q285" s="184"/>
      <c r="R285" s="184"/>
      <c r="S285" s="184"/>
      <c r="T285" s="182"/>
      <c r="U285" s="182"/>
      <c r="V285" s="183"/>
      <c r="W285" s="184"/>
      <c r="X285" s="184"/>
      <c r="Y285" s="184"/>
      <c r="Z285" s="184"/>
      <c r="AA285" s="181"/>
      <c r="AB285" s="184"/>
      <c r="AC285" s="184"/>
      <c r="AD285" s="181"/>
      <c r="AE285" s="184"/>
      <c r="AF285" s="181"/>
      <c r="AG285" s="49"/>
      <c r="AH285" s="49"/>
      <c r="AI285" s="49"/>
      <c r="AL285" s="49"/>
      <c r="AS285" s="86"/>
    </row>
    <row r="286" spans="2:45" ht="70.5" customHeight="1">
      <c r="B286" s="49"/>
      <c r="C286" s="49"/>
      <c r="D286" s="49"/>
      <c r="E286" s="184"/>
      <c r="F286" s="180"/>
      <c r="G286" s="181"/>
      <c r="H286" s="181"/>
      <c r="I286" s="182"/>
      <c r="J286" s="182"/>
      <c r="K286" s="183"/>
      <c r="L286" s="184"/>
      <c r="M286" s="184"/>
      <c r="N286" s="181"/>
      <c r="O286" s="181"/>
      <c r="P286" s="181"/>
      <c r="Q286" s="184"/>
      <c r="R286" s="184"/>
      <c r="S286" s="184"/>
      <c r="T286" s="182"/>
      <c r="U286" s="182"/>
      <c r="V286" s="183"/>
      <c r="W286" s="184"/>
      <c r="X286" s="184"/>
      <c r="Y286" s="184"/>
      <c r="Z286" s="184"/>
      <c r="AA286" s="181"/>
      <c r="AB286" s="184"/>
      <c r="AC286" s="184"/>
      <c r="AD286" s="181"/>
      <c r="AE286" s="184"/>
      <c r="AF286" s="181"/>
      <c r="AG286" s="49"/>
      <c r="AH286" s="49"/>
      <c r="AI286" s="49"/>
      <c r="AL286" s="49"/>
      <c r="AS286" s="86"/>
    </row>
    <row r="287" spans="2:45" ht="70.5" customHeight="1">
      <c r="B287" s="49"/>
      <c r="C287" s="49"/>
      <c r="D287" s="49"/>
      <c r="E287" s="184"/>
      <c r="F287" s="180"/>
      <c r="G287" s="181"/>
      <c r="H287" s="181"/>
      <c r="I287" s="182"/>
      <c r="J287" s="182"/>
      <c r="K287" s="183"/>
      <c r="L287" s="184"/>
      <c r="M287" s="184"/>
      <c r="N287" s="181"/>
      <c r="O287" s="181"/>
      <c r="P287" s="181"/>
      <c r="Q287" s="184"/>
      <c r="R287" s="184"/>
      <c r="S287" s="184"/>
      <c r="T287" s="182"/>
      <c r="U287" s="182"/>
      <c r="V287" s="183"/>
      <c r="W287" s="184"/>
      <c r="X287" s="184"/>
      <c r="Y287" s="184"/>
      <c r="Z287" s="184"/>
      <c r="AA287" s="181"/>
      <c r="AB287" s="184"/>
      <c r="AC287" s="184"/>
      <c r="AD287" s="181"/>
      <c r="AE287" s="184"/>
      <c r="AF287" s="181"/>
      <c r="AG287" s="49"/>
      <c r="AH287" s="49"/>
      <c r="AI287" s="49"/>
      <c r="AL287" s="49"/>
      <c r="AS287" s="86"/>
    </row>
    <row r="288" spans="2:45" ht="70.5" customHeight="1">
      <c r="B288" s="49"/>
      <c r="C288" s="49"/>
      <c r="D288" s="49"/>
      <c r="E288" s="184"/>
      <c r="F288" s="180"/>
      <c r="G288" s="181"/>
      <c r="H288" s="181"/>
      <c r="I288" s="182"/>
      <c r="J288" s="182"/>
      <c r="K288" s="183"/>
      <c r="L288" s="184"/>
      <c r="M288" s="184"/>
      <c r="N288" s="181"/>
      <c r="O288" s="181"/>
      <c r="P288" s="181"/>
      <c r="Q288" s="184"/>
      <c r="R288" s="184"/>
      <c r="S288" s="184"/>
      <c r="T288" s="182"/>
      <c r="U288" s="182"/>
      <c r="V288" s="183"/>
      <c r="W288" s="184"/>
      <c r="X288" s="184"/>
      <c r="Y288" s="184"/>
      <c r="Z288" s="184"/>
      <c r="AA288" s="181"/>
      <c r="AB288" s="184"/>
      <c r="AC288" s="184"/>
      <c r="AD288" s="181"/>
      <c r="AE288" s="184"/>
      <c r="AF288" s="181"/>
      <c r="AG288" s="49"/>
      <c r="AH288" s="49"/>
      <c r="AI288" s="49"/>
      <c r="AL288" s="49"/>
      <c r="AS288" s="86"/>
    </row>
    <row r="289" spans="2:45" ht="70.5" customHeight="1">
      <c r="B289" s="49"/>
      <c r="C289" s="49"/>
      <c r="D289" s="49"/>
      <c r="E289" s="184"/>
      <c r="F289" s="180"/>
      <c r="G289" s="181"/>
      <c r="H289" s="181"/>
      <c r="I289" s="182"/>
      <c r="J289" s="182"/>
      <c r="K289" s="183"/>
      <c r="L289" s="184"/>
      <c r="M289" s="184"/>
      <c r="N289" s="181"/>
      <c r="O289" s="181"/>
      <c r="P289" s="181"/>
      <c r="Q289" s="184"/>
      <c r="R289" s="184"/>
      <c r="S289" s="184"/>
      <c r="T289" s="182"/>
      <c r="U289" s="182"/>
      <c r="V289" s="183"/>
      <c r="W289" s="184"/>
      <c r="X289" s="184"/>
      <c r="Y289" s="184"/>
      <c r="Z289" s="184"/>
      <c r="AA289" s="181"/>
      <c r="AB289" s="184"/>
      <c r="AC289" s="184"/>
      <c r="AD289" s="181"/>
      <c r="AE289" s="184"/>
      <c r="AF289" s="181"/>
      <c r="AG289" s="49"/>
      <c r="AH289" s="49"/>
      <c r="AI289" s="49"/>
      <c r="AL289" s="49"/>
      <c r="AS289" s="86"/>
    </row>
    <row r="290" spans="2:45" ht="70.5" customHeight="1">
      <c r="B290" s="49"/>
      <c r="C290" s="49"/>
      <c r="D290" s="49"/>
      <c r="E290" s="184"/>
      <c r="F290" s="180"/>
      <c r="G290" s="181"/>
      <c r="H290" s="181"/>
      <c r="I290" s="182"/>
      <c r="J290" s="182"/>
      <c r="K290" s="183"/>
      <c r="L290" s="184"/>
      <c r="M290" s="184"/>
      <c r="N290" s="181"/>
      <c r="O290" s="181"/>
      <c r="P290" s="181"/>
      <c r="Q290" s="184"/>
      <c r="R290" s="184"/>
      <c r="S290" s="184"/>
      <c r="T290" s="182"/>
      <c r="U290" s="182"/>
      <c r="V290" s="183"/>
      <c r="W290" s="184"/>
      <c r="X290" s="184"/>
      <c r="Y290" s="184"/>
      <c r="Z290" s="184"/>
      <c r="AA290" s="181"/>
      <c r="AB290" s="184"/>
      <c r="AC290" s="184"/>
      <c r="AD290" s="181"/>
      <c r="AE290" s="184"/>
      <c r="AF290" s="181"/>
      <c r="AG290" s="49"/>
      <c r="AH290" s="49"/>
      <c r="AI290" s="49"/>
      <c r="AL290" s="49"/>
      <c r="AS290" s="86"/>
    </row>
    <row r="291" spans="2:45" ht="70.5" customHeight="1">
      <c r="B291" s="49"/>
      <c r="C291" s="49"/>
      <c r="D291" s="49"/>
      <c r="E291" s="184"/>
      <c r="F291" s="180"/>
      <c r="G291" s="181"/>
      <c r="H291" s="181"/>
      <c r="I291" s="182"/>
      <c r="J291" s="182"/>
      <c r="K291" s="183"/>
      <c r="L291" s="184"/>
      <c r="M291" s="184"/>
      <c r="N291" s="181"/>
      <c r="O291" s="181"/>
      <c r="P291" s="181"/>
      <c r="Q291" s="184"/>
      <c r="R291" s="184"/>
      <c r="S291" s="184"/>
      <c r="T291" s="182"/>
      <c r="U291" s="182"/>
      <c r="V291" s="183"/>
      <c r="W291" s="184"/>
      <c r="X291" s="184"/>
      <c r="Y291" s="184"/>
      <c r="Z291" s="184"/>
      <c r="AA291" s="181"/>
      <c r="AB291" s="184"/>
      <c r="AC291" s="184"/>
      <c r="AD291" s="181"/>
      <c r="AE291" s="184"/>
      <c r="AF291" s="181"/>
      <c r="AG291" s="49"/>
      <c r="AH291" s="49"/>
      <c r="AI291" s="49"/>
      <c r="AL291" s="49"/>
      <c r="AS291" s="86"/>
    </row>
    <row r="292" spans="2:45" ht="70.5" customHeight="1">
      <c r="B292" s="49"/>
      <c r="C292" s="49"/>
      <c r="D292" s="49"/>
      <c r="E292" s="184"/>
      <c r="F292" s="180"/>
      <c r="G292" s="181"/>
      <c r="H292" s="181"/>
      <c r="I292" s="182"/>
      <c r="J292" s="182"/>
      <c r="K292" s="183"/>
      <c r="L292" s="184"/>
      <c r="M292" s="184"/>
      <c r="N292" s="181"/>
      <c r="O292" s="181"/>
      <c r="P292" s="181"/>
      <c r="Q292" s="184"/>
      <c r="R292" s="184"/>
      <c r="S292" s="184"/>
      <c r="T292" s="182"/>
      <c r="U292" s="182"/>
      <c r="V292" s="183"/>
      <c r="W292" s="184"/>
      <c r="X292" s="184"/>
      <c r="Y292" s="184"/>
      <c r="Z292" s="184"/>
      <c r="AA292" s="181"/>
      <c r="AB292" s="184"/>
      <c r="AC292" s="184"/>
      <c r="AD292" s="181"/>
      <c r="AE292" s="184"/>
      <c r="AF292" s="181"/>
      <c r="AG292" s="49"/>
      <c r="AH292" s="49"/>
      <c r="AI292" s="49"/>
      <c r="AL292" s="49"/>
      <c r="AS292" s="86"/>
    </row>
    <row r="293" spans="2:45" ht="70.5" customHeight="1">
      <c r="B293" s="49"/>
      <c r="C293" s="49"/>
      <c r="D293" s="49"/>
      <c r="E293" s="184"/>
      <c r="F293" s="180"/>
      <c r="G293" s="181"/>
      <c r="H293" s="181"/>
      <c r="I293" s="182"/>
      <c r="J293" s="182"/>
      <c r="K293" s="183"/>
      <c r="L293" s="184"/>
      <c r="M293" s="184"/>
      <c r="N293" s="181"/>
      <c r="O293" s="181"/>
      <c r="P293" s="181"/>
      <c r="Q293" s="184"/>
      <c r="R293" s="184"/>
      <c r="S293" s="184"/>
      <c r="T293" s="182"/>
      <c r="U293" s="182"/>
      <c r="V293" s="183"/>
      <c r="W293" s="184"/>
      <c r="X293" s="184"/>
      <c r="Y293" s="184"/>
      <c r="Z293" s="184"/>
      <c r="AA293" s="181"/>
      <c r="AB293" s="184"/>
      <c r="AC293" s="184"/>
      <c r="AD293" s="181"/>
      <c r="AE293" s="184"/>
      <c r="AF293" s="181"/>
      <c r="AG293" s="49"/>
      <c r="AH293" s="49"/>
      <c r="AI293" s="49"/>
      <c r="AL293" s="49"/>
      <c r="AS293" s="86"/>
    </row>
    <row r="294" spans="2:45" ht="70.5" customHeight="1">
      <c r="B294" s="49"/>
      <c r="C294" s="49"/>
      <c r="D294" s="49"/>
      <c r="E294" s="184"/>
      <c r="F294" s="180"/>
      <c r="G294" s="181"/>
      <c r="H294" s="181"/>
      <c r="I294" s="182"/>
      <c r="J294" s="182"/>
      <c r="K294" s="183"/>
      <c r="L294" s="184"/>
      <c r="M294" s="184"/>
      <c r="N294" s="181"/>
      <c r="O294" s="181"/>
      <c r="P294" s="181"/>
      <c r="Q294" s="184"/>
      <c r="R294" s="184"/>
      <c r="S294" s="184"/>
      <c r="T294" s="182"/>
      <c r="U294" s="182"/>
      <c r="V294" s="183"/>
      <c r="W294" s="184"/>
      <c r="X294" s="184"/>
      <c r="Y294" s="184"/>
      <c r="Z294" s="184"/>
      <c r="AA294" s="181"/>
      <c r="AB294" s="184"/>
      <c r="AC294" s="184"/>
      <c r="AD294" s="181"/>
      <c r="AE294" s="184"/>
      <c r="AF294" s="181"/>
      <c r="AG294" s="49"/>
      <c r="AH294" s="49"/>
      <c r="AI294" s="49"/>
      <c r="AL294" s="49"/>
      <c r="AS294" s="86"/>
    </row>
    <row r="295" spans="2:45" ht="70.5" customHeight="1">
      <c r="B295" s="49"/>
      <c r="C295" s="49"/>
      <c r="D295" s="49"/>
      <c r="E295" s="184"/>
      <c r="F295" s="180"/>
      <c r="G295" s="181"/>
      <c r="H295" s="181"/>
      <c r="I295" s="182"/>
      <c r="J295" s="182"/>
      <c r="K295" s="183"/>
      <c r="L295" s="184"/>
      <c r="M295" s="184"/>
      <c r="N295" s="181"/>
      <c r="O295" s="181"/>
      <c r="P295" s="181"/>
      <c r="Q295" s="184"/>
      <c r="R295" s="184"/>
      <c r="S295" s="184"/>
      <c r="T295" s="182"/>
      <c r="U295" s="182"/>
      <c r="V295" s="183"/>
      <c r="W295" s="184"/>
      <c r="X295" s="184"/>
      <c r="Y295" s="184"/>
      <c r="Z295" s="184"/>
      <c r="AA295" s="181"/>
      <c r="AB295" s="184"/>
      <c r="AC295" s="184"/>
      <c r="AD295" s="181"/>
      <c r="AE295" s="184"/>
      <c r="AF295" s="181"/>
      <c r="AG295" s="49"/>
      <c r="AH295" s="49"/>
      <c r="AI295" s="49"/>
      <c r="AL295" s="49"/>
      <c r="AS295" s="86"/>
    </row>
    <row r="296" spans="2:45" ht="70.5" customHeight="1">
      <c r="B296" s="49"/>
      <c r="C296" s="49"/>
      <c r="D296" s="49"/>
      <c r="E296" s="184"/>
      <c r="F296" s="180"/>
      <c r="G296" s="181"/>
      <c r="H296" s="181"/>
      <c r="I296" s="182"/>
      <c r="J296" s="182"/>
      <c r="K296" s="183"/>
      <c r="L296" s="184"/>
      <c r="M296" s="184"/>
      <c r="N296" s="181"/>
      <c r="O296" s="181"/>
      <c r="P296" s="181"/>
      <c r="Q296" s="184"/>
      <c r="R296" s="184"/>
      <c r="S296" s="184"/>
      <c r="T296" s="182"/>
      <c r="U296" s="182"/>
      <c r="V296" s="183"/>
      <c r="W296" s="184"/>
      <c r="X296" s="184"/>
      <c r="Y296" s="184"/>
      <c r="Z296" s="184"/>
      <c r="AA296" s="181"/>
      <c r="AB296" s="184"/>
      <c r="AC296" s="184"/>
      <c r="AD296" s="181"/>
      <c r="AE296" s="184"/>
      <c r="AF296" s="181"/>
      <c r="AG296" s="49"/>
      <c r="AH296" s="49"/>
      <c r="AI296" s="49"/>
      <c r="AL296" s="49"/>
      <c r="AS296" s="86"/>
    </row>
    <row r="297" spans="2:45" ht="70.5" customHeight="1">
      <c r="B297" s="49"/>
      <c r="C297" s="49"/>
      <c r="D297" s="49"/>
      <c r="E297" s="184"/>
      <c r="F297" s="180"/>
      <c r="G297" s="181"/>
      <c r="H297" s="181"/>
      <c r="I297" s="182"/>
      <c r="J297" s="182"/>
      <c r="K297" s="183"/>
      <c r="L297" s="184"/>
      <c r="M297" s="184"/>
      <c r="N297" s="181"/>
      <c r="O297" s="181"/>
      <c r="P297" s="181"/>
      <c r="Q297" s="184"/>
      <c r="R297" s="184"/>
      <c r="S297" s="184"/>
      <c r="T297" s="182"/>
      <c r="U297" s="182"/>
      <c r="V297" s="183"/>
      <c r="W297" s="184"/>
      <c r="X297" s="184"/>
      <c r="Y297" s="184"/>
      <c r="Z297" s="184"/>
      <c r="AA297" s="181"/>
      <c r="AB297" s="184"/>
      <c r="AC297" s="184"/>
      <c r="AD297" s="181"/>
      <c r="AE297" s="184"/>
      <c r="AF297" s="181"/>
      <c r="AG297" s="49"/>
      <c r="AH297" s="49"/>
      <c r="AI297" s="49"/>
      <c r="AL297" s="49"/>
      <c r="AS297" s="86"/>
    </row>
    <row r="298" spans="2:45" ht="70.5" customHeight="1">
      <c r="B298" s="49"/>
      <c r="C298" s="49"/>
      <c r="D298" s="49"/>
      <c r="E298" s="184"/>
      <c r="F298" s="180"/>
      <c r="G298" s="181"/>
      <c r="H298" s="181"/>
      <c r="I298" s="182"/>
      <c r="J298" s="182"/>
      <c r="K298" s="183"/>
      <c r="L298" s="184"/>
      <c r="M298" s="184"/>
      <c r="N298" s="181"/>
      <c r="O298" s="181"/>
      <c r="P298" s="181"/>
      <c r="Q298" s="184"/>
      <c r="R298" s="184"/>
      <c r="S298" s="184"/>
      <c r="T298" s="182"/>
      <c r="U298" s="182"/>
      <c r="V298" s="183"/>
      <c r="W298" s="184"/>
      <c r="X298" s="184"/>
      <c r="Y298" s="184"/>
      <c r="Z298" s="184"/>
      <c r="AA298" s="181"/>
      <c r="AB298" s="184"/>
      <c r="AC298" s="184"/>
      <c r="AD298" s="181"/>
      <c r="AE298" s="184"/>
      <c r="AF298" s="181"/>
      <c r="AG298" s="49"/>
      <c r="AH298" s="49"/>
      <c r="AI298" s="49"/>
      <c r="AL298" s="49"/>
      <c r="AS298" s="86"/>
    </row>
    <row r="299" spans="2:45" ht="70.5" customHeight="1">
      <c r="B299" s="49"/>
      <c r="C299" s="49"/>
      <c r="D299" s="49"/>
      <c r="E299" s="184"/>
      <c r="F299" s="180"/>
      <c r="G299" s="181"/>
      <c r="H299" s="181"/>
      <c r="I299" s="182"/>
      <c r="J299" s="182"/>
      <c r="K299" s="183"/>
      <c r="L299" s="184"/>
      <c r="M299" s="184"/>
      <c r="N299" s="181"/>
      <c r="O299" s="181"/>
      <c r="P299" s="181"/>
      <c r="Q299" s="184"/>
      <c r="R299" s="184"/>
      <c r="S299" s="184"/>
      <c r="T299" s="182"/>
      <c r="U299" s="182"/>
      <c r="V299" s="183"/>
      <c r="W299" s="184"/>
      <c r="X299" s="184"/>
      <c r="Y299" s="184"/>
      <c r="Z299" s="184"/>
      <c r="AA299" s="181"/>
      <c r="AB299" s="184"/>
      <c r="AC299" s="184"/>
      <c r="AD299" s="181"/>
      <c r="AE299" s="184"/>
      <c r="AF299" s="181"/>
      <c r="AG299" s="49"/>
      <c r="AH299" s="49"/>
      <c r="AI299" s="49"/>
      <c r="AL299" s="49"/>
      <c r="AS299" s="86"/>
    </row>
    <row r="300" spans="2:45" ht="70.5" customHeight="1">
      <c r="B300" s="49"/>
      <c r="C300" s="49"/>
      <c r="D300" s="49"/>
      <c r="E300" s="184"/>
      <c r="F300" s="180"/>
      <c r="G300" s="181"/>
      <c r="H300" s="181"/>
      <c r="I300" s="182"/>
      <c r="J300" s="182"/>
      <c r="K300" s="183"/>
      <c r="L300" s="184"/>
      <c r="M300" s="184"/>
      <c r="N300" s="181"/>
      <c r="O300" s="181"/>
      <c r="P300" s="181"/>
      <c r="Q300" s="184"/>
      <c r="R300" s="184"/>
      <c r="S300" s="184"/>
      <c r="T300" s="182"/>
      <c r="U300" s="182"/>
      <c r="V300" s="183"/>
      <c r="W300" s="184"/>
      <c r="X300" s="184"/>
      <c r="Y300" s="184"/>
      <c r="Z300" s="184"/>
      <c r="AA300" s="181"/>
      <c r="AB300" s="184"/>
      <c r="AC300" s="184"/>
      <c r="AD300" s="181"/>
      <c r="AE300" s="184"/>
      <c r="AF300" s="181"/>
      <c r="AG300" s="49"/>
      <c r="AH300" s="49"/>
      <c r="AI300" s="49"/>
      <c r="AL300" s="49"/>
      <c r="AS300" s="86"/>
    </row>
    <row r="301" spans="2:45" ht="70.5" customHeight="1">
      <c r="B301" s="49"/>
      <c r="C301" s="49"/>
      <c r="D301" s="49"/>
      <c r="E301" s="184"/>
      <c r="F301" s="180"/>
      <c r="G301" s="181"/>
      <c r="H301" s="181"/>
      <c r="I301" s="182"/>
      <c r="J301" s="182"/>
      <c r="K301" s="183"/>
      <c r="L301" s="184"/>
      <c r="M301" s="184"/>
      <c r="N301" s="181"/>
      <c r="O301" s="181"/>
      <c r="P301" s="181"/>
      <c r="Q301" s="184"/>
      <c r="R301" s="184"/>
      <c r="S301" s="184"/>
      <c r="T301" s="182"/>
      <c r="U301" s="182"/>
      <c r="V301" s="183"/>
      <c r="W301" s="184"/>
      <c r="X301" s="184"/>
      <c r="Y301" s="184"/>
      <c r="Z301" s="184"/>
      <c r="AA301" s="181"/>
      <c r="AB301" s="184"/>
      <c r="AC301" s="184"/>
      <c r="AD301" s="181"/>
      <c r="AE301" s="184"/>
      <c r="AF301" s="181"/>
      <c r="AG301" s="49"/>
      <c r="AH301" s="49"/>
      <c r="AI301" s="49"/>
      <c r="AL301" s="49"/>
      <c r="AS301" s="86"/>
    </row>
    <row r="302" spans="2:45" ht="70.5" customHeight="1">
      <c r="B302" s="49"/>
      <c r="C302" s="49"/>
      <c r="D302" s="49"/>
      <c r="E302" s="184"/>
      <c r="F302" s="180"/>
      <c r="G302" s="181"/>
      <c r="H302" s="181"/>
      <c r="I302" s="182"/>
      <c r="J302" s="182"/>
      <c r="K302" s="183"/>
      <c r="L302" s="184"/>
      <c r="M302" s="184"/>
      <c r="N302" s="181"/>
      <c r="O302" s="181"/>
      <c r="P302" s="181"/>
      <c r="Q302" s="184"/>
      <c r="R302" s="184"/>
      <c r="S302" s="184"/>
      <c r="T302" s="182"/>
      <c r="U302" s="182"/>
      <c r="V302" s="183"/>
      <c r="W302" s="184"/>
      <c r="X302" s="184"/>
      <c r="Y302" s="184"/>
      <c r="Z302" s="184"/>
      <c r="AA302" s="181"/>
      <c r="AB302" s="184"/>
      <c r="AC302" s="184"/>
      <c r="AD302" s="181"/>
      <c r="AE302" s="184"/>
      <c r="AF302" s="181"/>
      <c r="AG302" s="49"/>
      <c r="AH302" s="49"/>
      <c r="AI302" s="49"/>
      <c r="AL302" s="49"/>
      <c r="AS302" s="86"/>
    </row>
    <row r="303" spans="2:45" ht="70.5" customHeight="1">
      <c r="B303" s="49"/>
      <c r="C303" s="49"/>
      <c r="D303" s="49"/>
      <c r="E303" s="184"/>
      <c r="F303" s="180"/>
      <c r="G303" s="181"/>
      <c r="H303" s="181"/>
      <c r="I303" s="182"/>
      <c r="J303" s="182"/>
      <c r="K303" s="183"/>
      <c r="L303" s="184"/>
      <c r="M303" s="184"/>
      <c r="N303" s="181"/>
      <c r="O303" s="181"/>
      <c r="P303" s="181"/>
      <c r="Q303" s="184"/>
      <c r="R303" s="184"/>
      <c r="S303" s="184"/>
      <c r="T303" s="182"/>
      <c r="U303" s="182"/>
      <c r="V303" s="183"/>
      <c r="W303" s="184"/>
      <c r="X303" s="184"/>
      <c r="Y303" s="184"/>
      <c r="Z303" s="184"/>
      <c r="AA303" s="181"/>
      <c r="AB303" s="184"/>
      <c r="AC303" s="184"/>
      <c r="AD303" s="181"/>
      <c r="AE303" s="184"/>
      <c r="AF303" s="181"/>
      <c r="AG303" s="49"/>
      <c r="AH303" s="49"/>
      <c r="AI303" s="49"/>
      <c r="AL303" s="49"/>
      <c r="AS303" s="86"/>
    </row>
    <row r="304" spans="2:45" ht="70.5" customHeight="1">
      <c r="B304" s="49"/>
      <c r="C304" s="49"/>
      <c r="D304" s="49"/>
      <c r="E304" s="184"/>
      <c r="F304" s="180"/>
      <c r="G304" s="181"/>
      <c r="H304" s="181"/>
      <c r="I304" s="182"/>
      <c r="J304" s="182"/>
      <c r="K304" s="183"/>
      <c r="L304" s="184"/>
      <c r="M304" s="184"/>
      <c r="N304" s="181"/>
      <c r="O304" s="181"/>
      <c r="P304" s="181"/>
      <c r="Q304" s="184"/>
      <c r="R304" s="184"/>
      <c r="S304" s="184"/>
      <c r="T304" s="182"/>
      <c r="U304" s="182"/>
      <c r="V304" s="183"/>
      <c r="W304" s="184"/>
      <c r="X304" s="184"/>
      <c r="Y304" s="184"/>
      <c r="Z304" s="184"/>
      <c r="AA304" s="181"/>
      <c r="AB304" s="184"/>
      <c r="AC304" s="184"/>
      <c r="AD304" s="181"/>
      <c r="AE304" s="184"/>
      <c r="AF304" s="181"/>
      <c r="AG304" s="49"/>
      <c r="AH304" s="49"/>
      <c r="AI304" s="49"/>
      <c r="AL304" s="49"/>
      <c r="AS304" s="86"/>
    </row>
    <row r="305" spans="2:45" ht="70.5" customHeight="1">
      <c r="B305" s="49"/>
      <c r="C305" s="49"/>
      <c r="D305" s="49"/>
      <c r="E305" s="184"/>
      <c r="F305" s="180"/>
      <c r="G305" s="181"/>
      <c r="H305" s="181"/>
      <c r="I305" s="182"/>
      <c r="J305" s="182"/>
      <c r="K305" s="183"/>
      <c r="L305" s="184"/>
      <c r="M305" s="184"/>
      <c r="N305" s="181"/>
      <c r="O305" s="181"/>
      <c r="P305" s="181"/>
      <c r="Q305" s="184"/>
      <c r="R305" s="184"/>
      <c r="S305" s="184"/>
      <c r="T305" s="182"/>
      <c r="U305" s="182"/>
      <c r="V305" s="183"/>
      <c r="W305" s="184"/>
      <c r="X305" s="184"/>
      <c r="Y305" s="184"/>
      <c r="Z305" s="184"/>
      <c r="AA305" s="181"/>
      <c r="AB305" s="184"/>
      <c r="AC305" s="184"/>
      <c r="AD305" s="181"/>
      <c r="AE305" s="184"/>
      <c r="AF305" s="181"/>
      <c r="AG305" s="49"/>
      <c r="AH305" s="49"/>
      <c r="AI305" s="49"/>
      <c r="AL305" s="49"/>
      <c r="AS305" s="86"/>
    </row>
    <row r="306" spans="2:45" ht="70.5" customHeight="1">
      <c r="B306" s="49"/>
      <c r="C306" s="49"/>
      <c r="D306" s="49"/>
      <c r="E306" s="184"/>
      <c r="F306" s="180"/>
      <c r="G306" s="181"/>
      <c r="H306" s="181"/>
      <c r="I306" s="182"/>
      <c r="J306" s="182"/>
      <c r="K306" s="183"/>
      <c r="L306" s="184"/>
      <c r="M306" s="184"/>
      <c r="N306" s="181"/>
      <c r="O306" s="181"/>
      <c r="P306" s="181"/>
      <c r="Q306" s="184"/>
      <c r="R306" s="184"/>
      <c r="S306" s="184"/>
      <c r="T306" s="182"/>
      <c r="U306" s="182"/>
      <c r="V306" s="183"/>
      <c r="W306" s="184"/>
      <c r="X306" s="184"/>
      <c r="Y306" s="184"/>
      <c r="Z306" s="184"/>
      <c r="AA306" s="181"/>
      <c r="AB306" s="184"/>
      <c r="AC306" s="184"/>
      <c r="AD306" s="181"/>
      <c r="AE306" s="184"/>
      <c r="AF306" s="181"/>
      <c r="AG306" s="49"/>
      <c r="AH306" s="49"/>
      <c r="AI306" s="49"/>
      <c r="AL306" s="49"/>
      <c r="AS306" s="86"/>
    </row>
    <row r="307" spans="2:45" ht="70.5" customHeight="1">
      <c r="B307" s="49"/>
      <c r="C307" s="49"/>
      <c r="D307" s="49"/>
      <c r="E307" s="184"/>
      <c r="F307" s="180"/>
      <c r="G307" s="181"/>
      <c r="H307" s="181"/>
      <c r="I307" s="182"/>
      <c r="J307" s="182"/>
      <c r="K307" s="183"/>
      <c r="L307" s="184"/>
      <c r="M307" s="184"/>
      <c r="N307" s="181"/>
      <c r="O307" s="181"/>
      <c r="P307" s="181"/>
      <c r="Q307" s="184"/>
      <c r="R307" s="184"/>
      <c r="S307" s="184"/>
      <c r="T307" s="182"/>
      <c r="U307" s="182"/>
      <c r="V307" s="183"/>
      <c r="W307" s="184"/>
      <c r="X307" s="184"/>
      <c r="Y307" s="184"/>
      <c r="Z307" s="184"/>
      <c r="AA307" s="181"/>
      <c r="AB307" s="184"/>
      <c r="AC307" s="184"/>
      <c r="AD307" s="181"/>
      <c r="AE307" s="184"/>
      <c r="AF307" s="181"/>
      <c r="AG307" s="49"/>
      <c r="AH307" s="49"/>
      <c r="AI307" s="49"/>
      <c r="AL307" s="49"/>
      <c r="AS307" s="86"/>
    </row>
    <row r="308" spans="2:45" ht="70.5" customHeight="1">
      <c r="B308" s="49"/>
      <c r="C308" s="49"/>
      <c r="D308" s="49"/>
      <c r="E308" s="184"/>
      <c r="F308" s="180"/>
      <c r="G308" s="181"/>
      <c r="H308" s="181"/>
      <c r="I308" s="182"/>
      <c r="J308" s="182"/>
      <c r="K308" s="183"/>
      <c r="L308" s="184"/>
      <c r="M308" s="184"/>
      <c r="N308" s="181"/>
      <c r="O308" s="181"/>
      <c r="P308" s="181"/>
      <c r="Q308" s="184"/>
      <c r="R308" s="184"/>
      <c r="S308" s="184"/>
      <c r="T308" s="182"/>
      <c r="U308" s="182"/>
      <c r="V308" s="183"/>
      <c r="W308" s="184"/>
      <c r="X308" s="184"/>
      <c r="Y308" s="184"/>
      <c r="Z308" s="184"/>
      <c r="AA308" s="181"/>
      <c r="AB308" s="184"/>
      <c r="AC308" s="184"/>
      <c r="AD308" s="181"/>
      <c r="AE308" s="184"/>
      <c r="AF308" s="181"/>
      <c r="AG308" s="49"/>
      <c r="AH308" s="49"/>
      <c r="AI308" s="49"/>
      <c r="AL308" s="49"/>
      <c r="AS308" s="86"/>
    </row>
    <row r="309" spans="2:45" ht="70.5" customHeight="1">
      <c r="B309" s="49"/>
      <c r="C309" s="49"/>
      <c r="D309" s="49"/>
      <c r="E309" s="184"/>
      <c r="F309" s="180"/>
      <c r="G309" s="181"/>
      <c r="H309" s="181"/>
      <c r="I309" s="182"/>
      <c r="J309" s="182"/>
      <c r="K309" s="183"/>
      <c r="L309" s="184"/>
      <c r="M309" s="184"/>
      <c r="N309" s="181"/>
      <c r="O309" s="181"/>
      <c r="P309" s="181"/>
      <c r="Q309" s="184"/>
      <c r="R309" s="184"/>
      <c r="S309" s="184"/>
      <c r="T309" s="182"/>
      <c r="U309" s="182"/>
      <c r="V309" s="183"/>
      <c r="W309" s="184"/>
      <c r="X309" s="184"/>
      <c r="Y309" s="184"/>
      <c r="Z309" s="184"/>
      <c r="AA309" s="181"/>
      <c r="AB309" s="184"/>
      <c r="AC309" s="184"/>
      <c r="AD309" s="181"/>
      <c r="AE309" s="184"/>
      <c r="AF309" s="181"/>
      <c r="AG309" s="49"/>
      <c r="AH309" s="49"/>
      <c r="AI309" s="49"/>
      <c r="AL309" s="49"/>
      <c r="AS309" s="86"/>
    </row>
    <row r="310" spans="2:45" ht="70.5" customHeight="1">
      <c r="B310" s="49"/>
      <c r="C310" s="49"/>
      <c r="D310" s="49"/>
      <c r="E310" s="184"/>
      <c r="F310" s="180"/>
      <c r="G310" s="181"/>
      <c r="H310" s="181"/>
      <c r="I310" s="182"/>
      <c r="J310" s="182"/>
      <c r="K310" s="183"/>
      <c r="L310" s="184"/>
      <c r="M310" s="184"/>
      <c r="N310" s="181"/>
      <c r="O310" s="181"/>
      <c r="P310" s="181"/>
      <c r="Q310" s="184"/>
      <c r="R310" s="184"/>
      <c r="S310" s="184"/>
      <c r="T310" s="182"/>
      <c r="U310" s="182"/>
      <c r="V310" s="183"/>
      <c r="W310" s="184"/>
      <c r="X310" s="184"/>
      <c r="Y310" s="184"/>
      <c r="Z310" s="184"/>
      <c r="AA310" s="181"/>
      <c r="AB310" s="184"/>
      <c r="AC310" s="184"/>
      <c r="AD310" s="181"/>
      <c r="AE310" s="184"/>
      <c r="AF310" s="181"/>
      <c r="AG310" s="49"/>
      <c r="AH310" s="49"/>
      <c r="AI310" s="49"/>
      <c r="AL310" s="49"/>
      <c r="AS310" s="86"/>
    </row>
    <row r="311" spans="2:45" ht="70.5" customHeight="1">
      <c r="B311" s="49"/>
      <c r="C311" s="49"/>
      <c r="D311" s="49"/>
      <c r="E311" s="184"/>
      <c r="F311" s="180"/>
      <c r="G311" s="181"/>
      <c r="H311" s="181"/>
      <c r="I311" s="182"/>
      <c r="J311" s="182"/>
      <c r="K311" s="183"/>
      <c r="L311" s="184"/>
      <c r="M311" s="184"/>
      <c r="N311" s="181"/>
      <c r="O311" s="181"/>
      <c r="P311" s="181"/>
      <c r="Q311" s="184"/>
      <c r="R311" s="184"/>
      <c r="S311" s="184"/>
      <c r="T311" s="182"/>
      <c r="U311" s="182"/>
      <c r="V311" s="183"/>
      <c r="W311" s="184"/>
      <c r="X311" s="184"/>
      <c r="Y311" s="184"/>
      <c r="Z311" s="184"/>
      <c r="AA311" s="181"/>
      <c r="AB311" s="184"/>
      <c r="AC311" s="184"/>
      <c r="AD311" s="181"/>
      <c r="AE311" s="184"/>
      <c r="AF311" s="181"/>
      <c r="AG311" s="49"/>
      <c r="AH311" s="49"/>
      <c r="AI311" s="49"/>
      <c r="AL311" s="49"/>
      <c r="AS311" s="86"/>
    </row>
    <row r="312" spans="2:45" ht="70.5" customHeight="1">
      <c r="B312" s="49"/>
      <c r="C312" s="49"/>
      <c r="D312" s="49"/>
      <c r="E312" s="184"/>
      <c r="F312" s="180"/>
      <c r="G312" s="181"/>
      <c r="H312" s="181"/>
      <c r="I312" s="182"/>
      <c r="J312" s="182"/>
      <c r="K312" s="183"/>
      <c r="L312" s="184"/>
      <c r="M312" s="184"/>
      <c r="N312" s="181"/>
      <c r="O312" s="181"/>
      <c r="P312" s="181"/>
      <c r="Q312" s="184"/>
      <c r="R312" s="184"/>
      <c r="S312" s="184"/>
      <c r="T312" s="182"/>
      <c r="U312" s="182"/>
      <c r="V312" s="183"/>
      <c r="W312" s="184"/>
      <c r="X312" s="184"/>
      <c r="Y312" s="184"/>
      <c r="Z312" s="184"/>
      <c r="AA312" s="181"/>
      <c r="AB312" s="184"/>
      <c r="AC312" s="184"/>
      <c r="AD312" s="181"/>
      <c r="AE312" s="184"/>
      <c r="AF312" s="181"/>
      <c r="AG312" s="49"/>
      <c r="AH312" s="49"/>
      <c r="AI312" s="49"/>
      <c r="AL312" s="49"/>
      <c r="AS312" s="86"/>
    </row>
    <row r="313" spans="2:45" ht="70.5" customHeight="1">
      <c r="B313" s="49"/>
      <c r="C313" s="49"/>
      <c r="D313" s="49"/>
      <c r="E313" s="184"/>
      <c r="F313" s="180"/>
      <c r="G313" s="181"/>
      <c r="H313" s="181"/>
      <c r="I313" s="182"/>
      <c r="J313" s="182"/>
      <c r="K313" s="183"/>
      <c r="L313" s="184"/>
      <c r="M313" s="184"/>
      <c r="N313" s="181"/>
      <c r="O313" s="181"/>
      <c r="P313" s="181"/>
      <c r="Q313" s="184"/>
      <c r="R313" s="184"/>
      <c r="S313" s="184"/>
      <c r="T313" s="182"/>
      <c r="U313" s="182"/>
      <c r="V313" s="183"/>
      <c r="W313" s="184"/>
      <c r="X313" s="184"/>
      <c r="Y313" s="184"/>
      <c r="Z313" s="184"/>
      <c r="AA313" s="181"/>
      <c r="AB313" s="184"/>
      <c r="AC313" s="184"/>
      <c r="AD313" s="181"/>
      <c r="AE313" s="184"/>
      <c r="AF313" s="181"/>
      <c r="AG313" s="49"/>
      <c r="AH313" s="49"/>
      <c r="AI313" s="49"/>
      <c r="AL313" s="49"/>
      <c r="AS313" s="86"/>
    </row>
    <row r="314" spans="2:45" ht="70.5" customHeight="1">
      <c r="B314" s="49"/>
      <c r="C314" s="49"/>
      <c r="D314" s="49"/>
      <c r="E314" s="184"/>
      <c r="F314" s="180"/>
      <c r="G314" s="181"/>
      <c r="H314" s="181"/>
      <c r="I314" s="182"/>
      <c r="J314" s="182"/>
      <c r="K314" s="183"/>
      <c r="L314" s="184"/>
      <c r="M314" s="184"/>
      <c r="N314" s="181"/>
      <c r="O314" s="181"/>
      <c r="P314" s="181"/>
      <c r="Q314" s="184"/>
      <c r="R314" s="184"/>
      <c r="S314" s="184"/>
      <c r="T314" s="182"/>
      <c r="U314" s="182"/>
      <c r="V314" s="183"/>
      <c r="W314" s="184"/>
      <c r="X314" s="184"/>
      <c r="Y314" s="184"/>
      <c r="Z314" s="184"/>
      <c r="AA314" s="181"/>
      <c r="AB314" s="184"/>
      <c r="AC314" s="184"/>
      <c r="AD314" s="181"/>
      <c r="AE314" s="184"/>
      <c r="AF314" s="181"/>
      <c r="AG314" s="49"/>
      <c r="AH314" s="49"/>
      <c r="AI314" s="49"/>
      <c r="AL314" s="49"/>
      <c r="AS314" s="86"/>
    </row>
    <row r="315" spans="2:45" ht="70.5" customHeight="1">
      <c r="B315" s="49"/>
      <c r="C315" s="49"/>
      <c r="D315" s="49"/>
      <c r="E315" s="184"/>
      <c r="F315" s="180"/>
      <c r="G315" s="181"/>
      <c r="H315" s="181"/>
      <c r="I315" s="182"/>
      <c r="J315" s="182"/>
      <c r="K315" s="183"/>
      <c r="L315" s="184"/>
      <c r="M315" s="184"/>
      <c r="N315" s="181"/>
      <c r="O315" s="181"/>
      <c r="P315" s="181"/>
      <c r="Q315" s="184"/>
      <c r="R315" s="184"/>
      <c r="S315" s="184"/>
      <c r="T315" s="182"/>
      <c r="U315" s="182"/>
      <c r="V315" s="183"/>
      <c r="W315" s="184"/>
      <c r="X315" s="184"/>
      <c r="Y315" s="184"/>
      <c r="Z315" s="184"/>
      <c r="AA315" s="181"/>
      <c r="AB315" s="184"/>
      <c r="AC315" s="184"/>
      <c r="AD315" s="181"/>
      <c r="AE315" s="184"/>
      <c r="AF315" s="181"/>
      <c r="AG315" s="49"/>
      <c r="AH315" s="49"/>
      <c r="AI315" s="49"/>
      <c r="AL315" s="49"/>
      <c r="AS315" s="86"/>
    </row>
    <row r="316" spans="2:45" ht="70.5" customHeight="1">
      <c r="B316" s="49"/>
      <c r="C316" s="49"/>
      <c r="D316" s="49"/>
      <c r="E316" s="184"/>
      <c r="F316" s="180"/>
      <c r="G316" s="181"/>
      <c r="H316" s="181"/>
      <c r="I316" s="182"/>
      <c r="J316" s="182"/>
      <c r="K316" s="183"/>
      <c r="L316" s="184"/>
      <c r="M316" s="184"/>
      <c r="N316" s="181"/>
      <c r="O316" s="181"/>
      <c r="P316" s="181"/>
      <c r="Q316" s="184"/>
      <c r="R316" s="184"/>
      <c r="S316" s="184"/>
      <c r="T316" s="182"/>
      <c r="U316" s="182"/>
      <c r="V316" s="183"/>
      <c r="W316" s="184"/>
      <c r="X316" s="184"/>
      <c r="Y316" s="184"/>
      <c r="Z316" s="184"/>
      <c r="AA316" s="181"/>
      <c r="AB316" s="184"/>
      <c r="AC316" s="184"/>
      <c r="AD316" s="181"/>
      <c r="AE316" s="184"/>
      <c r="AF316" s="181"/>
      <c r="AG316" s="49"/>
      <c r="AH316" s="49"/>
      <c r="AI316" s="49"/>
      <c r="AL316" s="49"/>
      <c r="AS316" s="86"/>
    </row>
    <row r="317" spans="2:45" ht="70.5" customHeight="1">
      <c r="B317" s="49"/>
      <c r="C317" s="49"/>
      <c r="D317" s="49"/>
      <c r="E317" s="184"/>
      <c r="F317" s="180"/>
      <c r="G317" s="181"/>
      <c r="H317" s="181"/>
      <c r="I317" s="182"/>
      <c r="J317" s="182"/>
      <c r="K317" s="183"/>
      <c r="L317" s="184"/>
      <c r="M317" s="184"/>
      <c r="N317" s="181"/>
      <c r="O317" s="181"/>
      <c r="P317" s="181"/>
      <c r="Q317" s="184"/>
      <c r="R317" s="184"/>
      <c r="S317" s="184"/>
      <c r="T317" s="182"/>
      <c r="U317" s="182"/>
      <c r="V317" s="183"/>
      <c r="W317" s="184"/>
      <c r="X317" s="184"/>
      <c r="Y317" s="184"/>
      <c r="Z317" s="184"/>
      <c r="AA317" s="181"/>
      <c r="AB317" s="184"/>
      <c r="AC317" s="184"/>
      <c r="AD317" s="181"/>
      <c r="AE317" s="184"/>
      <c r="AF317" s="181"/>
      <c r="AG317" s="49"/>
      <c r="AH317" s="49"/>
      <c r="AI317" s="49"/>
      <c r="AL317" s="49"/>
      <c r="AS317" s="86"/>
    </row>
    <row r="318" spans="2:45" ht="70.5" customHeight="1">
      <c r="B318" s="49"/>
      <c r="C318" s="49"/>
      <c r="D318" s="49"/>
      <c r="E318" s="184"/>
      <c r="F318" s="180"/>
      <c r="G318" s="181"/>
      <c r="H318" s="181"/>
      <c r="I318" s="182"/>
      <c r="J318" s="182"/>
      <c r="K318" s="183"/>
      <c r="L318" s="184"/>
      <c r="M318" s="184"/>
      <c r="N318" s="181"/>
      <c r="O318" s="181"/>
      <c r="P318" s="181"/>
      <c r="Q318" s="184"/>
      <c r="R318" s="184"/>
      <c r="S318" s="184"/>
      <c r="T318" s="182"/>
      <c r="U318" s="182"/>
      <c r="V318" s="183"/>
      <c r="W318" s="184"/>
      <c r="X318" s="184"/>
      <c r="Y318" s="184"/>
      <c r="Z318" s="184"/>
      <c r="AA318" s="181"/>
      <c r="AB318" s="184"/>
      <c r="AC318" s="184"/>
      <c r="AD318" s="181"/>
      <c r="AE318" s="184"/>
      <c r="AF318" s="181"/>
      <c r="AG318" s="49"/>
      <c r="AH318" s="49"/>
      <c r="AI318" s="49"/>
      <c r="AL318" s="49"/>
      <c r="AS318" s="86"/>
    </row>
    <row r="319" spans="2:45" ht="70.5" customHeight="1">
      <c r="B319" s="49"/>
      <c r="C319" s="49"/>
      <c r="D319" s="49"/>
      <c r="E319" s="184"/>
      <c r="F319" s="180"/>
      <c r="G319" s="181"/>
      <c r="H319" s="181"/>
      <c r="I319" s="182"/>
      <c r="J319" s="182"/>
      <c r="K319" s="183"/>
      <c r="L319" s="184"/>
      <c r="M319" s="184"/>
      <c r="N319" s="181"/>
      <c r="O319" s="181"/>
      <c r="P319" s="181"/>
      <c r="Q319" s="184"/>
      <c r="R319" s="184"/>
      <c r="S319" s="184"/>
      <c r="T319" s="182"/>
      <c r="U319" s="182"/>
      <c r="V319" s="183"/>
      <c r="W319" s="184"/>
      <c r="X319" s="184"/>
      <c r="Y319" s="184"/>
      <c r="Z319" s="184"/>
      <c r="AA319" s="181"/>
      <c r="AB319" s="184"/>
      <c r="AC319" s="184"/>
      <c r="AD319" s="181"/>
      <c r="AE319" s="184"/>
      <c r="AF319" s="181"/>
      <c r="AG319" s="49"/>
      <c r="AH319" s="49"/>
      <c r="AI319" s="49"/>
      <c r="AL319" s="49"/>
      <c r="AS319" s="86"/>
    </row>
    <row r="320" spans="2:45" ht="70.5" customHeight="1">
      <c r="B320" s="49"/>
      <c r="C320" s="49"/>
      <c r="D320" s="49"/>
      <c r="E320" s="184"/>
      <c r="F320" s="180"/>
      <c r="G320" s="181"/>
      <c r="H320" s="181"/>
      <c r="I320" s="182"/>
      <c r="J320" s="182"/>
      <c r="K320" s="183"/>
      <c r="L320" s="184"/>
      <c r="M320" s="184"/>
      <c r="N320" s="181"/>
      <c r="O320" s="181"/>
      <c r="P320" s="181"/>
      <c r="Q320" s="184"/>
      <c r="R320" s="184"/>
      <c r="S320" s="184"/>
      <c r="T320" s="182"/>
      <c r="U320" s="182"/>
      <c r="V320" s="183"/>
      <c r="W320" s="184"/>
      <c r="X320" s="184"/>
      <c r="Y320" s="184"/>
      <c r="Z320" s="184"/>
      <c r="AA320" s="181"/>
      <c r="AB320" s="184"/>
      <c r="AC320" s="184"/>
      <c r="AD320" s="181"/>
      <c r="AE320" s="184"/>
      <c r="AF320" s="181"/>
      <c r="AG320" s="49"/>
      <c r="AH320" s="49"/>
      <c r="AI320" s="49"/>
      <c r="AL320" s="49"/>
      <c r="AS320" s="86"/>
    </row>
    <row r="321" spans="2:45" ht="70.5" customHeight="1">
      <c r="B321" s="49"/>
      <c r="C321" s="49"/>
      <c r="D321" s="49"/>
      <c r="E321" s="184"/>
      <c r="F321" s="180"/>
      <c r="G321" s="181"/>
      <c r="H321" s="181"/>
      <c r="I321" s="182"/>
      <c r="J321" s="182"/>
      <c r="K321" s="183"/>
      <c r="L321" s="184"/>
      <c r="M321" s="184"/>
      <c r="N321" s="181"/>
      <c r="O321" s="181"/>
      <c r="P321" s="181"/>
      <c r="Q321" s="184"/>
      <c r="R321" s="184"/>
      <c r="S321" s="184"/>
      <c r="T321" s="182"/>
      <c r="U321" s="182"/>
      <c r="V321" s="183"/>
      <c r="W321" s="184"/>
      <c r="X321" s="184"/>
      <c r="Y321" s="184"/>
      <c r="Z321" s="184"/>
      <c r="AA321" s="181"/>
      <c r="AB321" s="184"/>
      <c r="AC321" s="184"/>
      <c r="AD321" s="181"/>
      <c r="AE321" s="184"/>
      <c r="AF321" s="181"/>
      <c r="AG321" s="49"/>
      <c r="AH321" s="49"/>
      <c r="AI321" s="49"/>
      <c r="AL321" s="49"/>
      <c r="AS321" s="86"/>
    </row>
    <row r="322" spans="2:45" ht="70.5" customHeight="1">
      <c r="B322" s="49"/>
      <c r="C322" s="49"/>
      <c r="D322" s="49"/>
      <c r="E322" s="184"/>
      <c r="F322" s="180"/>
      <c r="G322" s="181"/>
      <c r="H322" s="181"/>
      <c r="I322" s="182"/>
      <c r="J322" s="182"/>
      <c r="K322" s="183"/>
      <c r="L322" s="184"/>
      <c r="M322" s="184"/>
      <c r="N322" s="181"/>
      <c r="O322" s="181"/>
      <c r="P322" s="181"/>
      <c r="Q322" s="184"/>
      <c r="R322" s="184"/>
      <c r="S322" s="184"/>
      <c r="T322" s="182"/>
      <c r="U322" s="182"/>
      <c r="V322" s="183"/>
      <c r="W322" s="184"/>
      <c r="X322" s="184"/>
      <c r="Y322" s="184"/>
      <c r="Z322" s="184"/>
      <c r="AA322" s="181"/>
      <c r="AB322" s="184"/>
      <c r="AC322" s="184"/>
      <c r="AD322" s="181"/>
      <c r="AE322" s="184"/>
      <c r="AF322" s="181"/>
      <c r="AG322" s="49"/>
      <c r="AH322" s="49"/>
      <c r="AI322" s="49"/>
      <c r="AL322" s="49"/>
      <c r="AS322" s="86"/>
    </row>
    <row r="323" spans="2:45" ht="70.5" customHeight="1">
      <c r="B323" s="49"/>
      <c r="C323" s="49"/>
      <c r="D323" s="49"/>
      <c r="E323" s="184"/>
      <c r="F323" s="180"/>
      <c r="G323" s="181"/>
      <c r="H323" s="181"/>
      <c r="I323" s="182"/>
      <c r="J323" s="182"/>
      <c r="K323" s="183"/>
      <c r="L323" s="184"/>
      <c r="M323" s="184"/>
      <c r="N323" s="181"/>
      <c r="O323" s="181"/>
      <c r="P323" s="181"/>
      <c r="Q323" s="184"/>
      <c r="R323" s="184"/>
      <c r="S323" s="184"/>
      <c r="T323" s="182"/>
      <c r="U323" s="182"/>
      <c r="V323" s="183"/>
      <c r="W323" s="184"/>
      <c r="X323" s="184"/>
      <c r="Y323" s="184"/>
      <c r="Z323" s="184"/>
      <c r="AA323" s="181"/>
      <c r="AB323" s="184"/>
      <c r="AC323" s="184"/>
      <c r="AD323" s="181"/>
      <c r="AE323" s="184"/>
      <c r="AF323" s="181"/>
      <c r="AG323" s="49"/>
      <c r="AH323" s="49"/>
      <c r="AI323" s="49"/>
      <c r="AL323" s="49"/>
      <c r="AS323" s="86"/>
    </row>
    <row r="324" spans="2:45" ht="70.5" customHeight="1">
      <c r="B324" s="49"/>
      <c r="C324" s="49"/>
      <c r="D324" s="49"/>
      <c r="E324" s="184"/>
      <c r="F324" s="180"/>
      <c r="G324" s="181"/>
      <c r="H324" s="181"/>
      <c r="I324" s="182"/>
      <c r="J324" s="182"/>
      <c r="K324" s="183"/>
      <c r="L324" s="184"/>
      <c r="M324" s="184"/>
      <c r="N324" s="181"/>
      <c r="O324" s="181"/>
      <c r="P324" s="181"/>
      <c r="Q324" s="184"/>
      <c r="R324" s="184"/>
      <c r="S324" s="184"/>
      <c r="T324" s="182"/>
      <c r="U324" s="182"/>
      <c r="V324" s="183"/>
      <c r="W324" s="184"/>
      <c r="X324" s="184"/>
      <c r="Y324" s="184"/>
      <c r="Z324" s="184"/>
      <c r="AA324" s="181"/>
      <c r="AB324" s="184"/>
      <c r="AC324" s="184"/>
      <c r="AD324" s="181"/>
      <c r="AE324" s="184"/>
      <c r="AF324" s="181"/>
      <c r="AG324" s="49"/>
      <c r="AH324" s="49"/>
      <c r="AI324" s="49"/>
      <c r="AL324" s="49"/>
      <c r="AS324" s="86"/>
    </row>
    <row r="325" spans="2:45" ht="70.5" customHeight="1">
      <c r="B325" s="49"/>
      <c r="C325" s="49"/>
      <c r="D325" s="49"/>
      <c r="E325" s="184"/>
      <c r="F325" s="180"/>
      <c r="G325" s="181"/>
      <c r="H325" s="181"/>
      <c r="I325" s="182"/>
      <c r="J325" s="182"/>
      <c r="K325" s="183"/>
      <c r="L325" s="184"/>
      <c r="M325" s="184"/>
      <c r="N325" s="181"/>
      <c r="O325" s="181"/>
      <c r="P325" s="181"/>
      <c r="Q325" s="184"/>
      <c r="R325" s="184"/>
      <c r="S325" s="184"/>
      <c r="T325" s="182"/>
      <c r="U325" s="182"/>
      <c r="V325" s="183"/>
      <c r="W325" s="184"/>
      <c r="X325" s="184"/>
      <c r="Y325" s="184"/>
      <c r="Z325" s="184"/>
      <c r="AA325" s="181"/>
      <c r="AB325" s="184"/>
      <c r="AC325" s="184"/>
      <c r="AD325" s="181"/>
      <c r="AE325" s="184"/>
      <c r="AF325" s="181"/>
      <c r="AG325" s="49"/>
      <c r="AH325" s="49"/>
      <c r="AI325" s="49"/>
      <c r="AL325" s="49"/>
      <c r="AS325" s="86"/>
    </row>
    <row r="326" spans="2:45" ht="70.5" customHeight="1">
      <c r="B326" s="49"/>
      <c r="C326" s="49"/>
      <c r="D326" s="49"/>
      <c r="E326" s="184"/>
      <c r="F326" s="180"/>
      <c r="G326" s="181"/>
      <c r="H326" s="181"/>
      <c r="I326" s="182"/>
      <c r="J326" s="182"/>
      <c r="K326" s="183"/>
      <c r="L326" s="184"/>
      <c r="M326" s="184"/>
      <c r="N326" s="181"/>
      <c r="O326" s="181"/>
      <c r="P326" s="181"/>
      <c r="Q326" s="184"/>
      <c r="R326" s="184"/>
      <c r="S326" s="184"/>
      <c r="T326" s="182"/>
      <c r="U326" s="182"/>
      <c r="V326" s="183"/>
      <c r="W326" s="184"/>
      <c r="X326" s="184"/>
      <c r="Y326" s="184"/>
      <c r="Z326" s="184"/>
      <c r="AA326" s="181"/>
      <c r="AB326" s="184"/>
      <c r="AC326" s="184"/>
      <c r="AD326" s="181"/>
      <c r="AE326" s="184"/>
      <c r="AF326" s="181"/>
      <c r="AG326" s="49"/>
      <c r="AH326" s="49"/>
      <c r="AI326" s="49"/>
      <c r="AL326" s="49"/>
      <c r="AS326" s="86"/>
    </row>
    <row r="327" spans="2:45" ht="70.5" customHeight="1">
      <c r="B327" s="49"/>
      <c r="C327" s="49"/>
      <c r="D327" s="49"/>
      <c r="E327" s="184"/>
      <c r="F327" s="180"/>
      <c r="G327" s="181"/>
      <c r="H327" s="181"/>
      <c r="I327" s="182"/>
      <c r="J327" s="182"/>
      <c r="K327" s="183"/>
      <c r="L327" s="184"/>
      <c r="M327" s="184"/>
      <c r="N327" s="181"/>
      <c r="O327" s="181"/>
      <c r="P327" s="181"/>
      <c r="Q327" s="184"/>
      <c r="R327" s="184"/>
      <c r="S327" s="184"/>
      <c r="T327" s="182"/>
      <c r="U327" s="182"/>
      <c r="V327" s="183"/>
      <c r="W327" s="184"/>
      <c r="X327" s="184"/>
      <c r="Y327" s="184"/>
      <c r="Z327" s="184"/>
      <c r="AA327" s="181"/>
      <c r="AB327" s="184"/>
      <c r="AC327" s="184"/>
      <c r="AD327" s="181"/>
      <c r="AE327" s="184"/>
      <c r="AF327" s="181"/>
      <c r="AG327" s="49"/>
      <c r="AH327" s="49"/>
      <c r="AI327" s="49"/>
      <c r="AL327" s="49"/>
      <c r="AS327" s="86"/>
    </row>
    <row r="328" spans="2:45" ht="70.5" customHeight="1">
      <c r="B328" s="49"/>
      <c r="C328" s="49"/>
      <c r="D328" s="49"/>
      <c r="E328" s="184"/>
      <c r="F328" s="180"/>
      <c r="G328" s="181"/>
      <c r="H328" s="181"/>
      <c r="I328" s="182"/>
      <c r="J328" s="182"/>
      <c r="K328" s="183"/>
      <c r="L328" s="184"/>
      <c r="M328" s="184"/>
      <c r="N328" s="181"/>
      <c r="O328" s="181"/>
      <c r="P328" s="181"/>
      <c r="Q328" s="184"/>
      <c r="R328" s="184"/>
      <c r="S328" s="184"/>
      <c r="T328" s="182"/>
      <c r="U328" s="182"/>
      <c r="V328" s="183"/>
      <c r="W328" s="184"/>
      <c r="X328" s="184"/>
      <c r="Y328" s="184"/>
      <c r="Z328" s="184"/>
      <c r="AA328" s="181"/>
      <c r="AB328" s="184"/>
      <c r="AC328" s="184"/>
      <c r="AD328" s="181"/>
      <c r="AE328" s="184"/>
      <c r="AF328" s="181"/>
      <c r="AG328" s="49"/>
      <c r="AH328" s="49"/>
      <c r="AI328" s="49"/>
      <c r="AL328" s="49"/>
      <c r="AS328" s="86"/>
    </row>
    <row r="329" spans="2:45" ht="70.5" customHeight="1">
      <c r="B329" s="49"/>
      <c r="C329" s="49"/>
      <c r="D329" s="49"/>
      <c r="E329" s="184"/>
      <c r="F329" s="180"/>
      <c r="G329" s="181"/>
      <c r="H329" s="181"/>
      <c r="I329" s="182"/>
      <c r="J329" s="182"/>
      <c r="K329" s="183"/>
      <c r="L329" s="184"/>
      <c r="M329" s="184"/>
      <c r="N329" s="181"/>
      <c r="O329" s="181"/>
      <c r="P329" s="181"/>
      <c r="Q329" s="184"/>
      <c r="R329" s="184"/>
      <c r="S329" s="184"/>
      <c r="T329" s="182"/>
      <c r="U329" s="182"/>
      <c r="V329" s="183"/>
      <c r="W329" s="184"/>
      <c r="X329" s="184"/>
      <c r="Y329" s="184"/>
      <c r="Z329" s="184"/>
      <c r="AA329" s="181"/>
      <c r="AB329" s="184"/>
      <c r="AC329" s="184"/>
      <c r="AD329" s="181"/>
      <c r="AE329" s="184"/>
      <c r="AF329" s="181"/>
      <c r="AG329" s="49"/>
      <c r="AH329" s="49"/>
      <c r="AI329" s="49"/>
      <c r="AL329" s="49"/>
      <c r="AS329" s="86"/>
    </row>
    <row r="330" spans="2:45" ht="70.5" customHeight="1">
      <c r="B330" s="49"/>
      <c r="C330" s="49"/>
      <c r="D330" s="49"/>
      <c r="E330" s="184"/>
      <c r="F330" s="180"/>
      <c r="G330" s="181"/>
      <c r="H330" s="181"/>
      <c r="I330" s="182"/>
      <c r="J330" s="182"/>
      <c r="K330" s="183"/>
      <c r="L330" s="184"/>
      <c r="M330" s="184"/>
      <c r="N330" s="181"/>
      <c r="O330" s="181"/>
      <c r="P330" s="181"/>
      <c r="Q330" s="184"/>
      <c r="R330" s="184"/>
      <c r="S330" s="184"/>
      <c r="T330" s="182"/>
      <c r="U330" s="182"/>
      <c r="V330" s="183"/>
      <c r="W330" s="184"/>
      <c r="X330" s="184"/>
      <c r="Y330" s="184"/>
      <c r="Z330" s="184"/>
      <c r="AA330" s="181"/>
      <c r="AB330" s="184"/>
      <c r="AC330" s="184"/>
      <c r="AD330" s="181"/>
      <c r="AE330" s="184"/>
      <c r="AF330" s="181"/>
      <c r="AG330" s="49"/>
      <c r="AH330" s="49"/>
      <c r="AI330" s="49"/>
      <c r="AL330" s="49"/>
      <c r="AS330" s="86"/>
    </row>
    <row r="331" spans="2:45" ht="70.5" customHeight="1">
      <c r="B331" s="49"/>
      <c r="C331" s="49"/>
      <c r="D331" s="49"/>
      <c r="E331" s="184"/>
      <c r="F331" s="180"/>
      <c r="G331" s="181"/>
      <c r="H331" s="181"/>
      <c r="I331" s="182"/>
      <c r="J331" s="182"/>
      <c r="K331" s="183"/>
      <c r="L331" s="184"/>
      <c r="M331" s="184"/>
      <c r="N331" s="181"/>
      <c r="O331" s="181"/>
      <c r="P331" s="181"/>
      <c r="Q331" s="184"/>
      <c r="R331" s="184"/>
      <c r="S331" s="184"/>
      <c r="T331" s="182"/>
      <c r="U331" s="182"/>
      <c r="V331" s="183"/>
      <c r="W331" s="184"/>
      <c r="X331" s="184"/>
      <c r="Y331" s="184"/>
      <c r="Z331" s="184"/>
      <c r="AA331" s="181"/>
      <c r="AB331" s="184"/>
      <c r="AC331" s="184"/>
      <c r="AD331" s="181"/>
      <c r="AE331" s="184"/>
      <c r="AF331" s="181"/>
      <c r="AG331" s="49"/>
      <c r="AH331" s="49"/>
      <c r="AI331" s="49"/>
      <c r="AL331" s="49"/>
      <c r="AS331" s="86"/>
    </row>
    <row r="332" spans="2:45" ht="70.5" customHeight="1">
      <c r="B332" s="49"/>
      <c r="C332" s="49"/>
      <c r="D332" s="49"/>
      <c r="E332" s="184"/>
      <c r="F332" s="180"/>
      <c r="G332" s="181"/>
      <c r="H332" s="181"/>
      <c r="I332" s="182"/>
      <c r="J332" s="182"/>
      <c r="K332" s="183"/>
      <c r="L332" s="184"/>
      <c r="M332" s="184"/>
      <c r="N332" s="181"/>
      <c r="O332" s="181"/>
      <c r="P332" s="181"/>
      <c r="Q332" s="184"/>
      <c r="R332" s="184"/>
      <c r="S332" s="184"/>
      <c r="T332" s="182"/>
      <c r="U332" s="182"/>
      <c r="V332" s="183"/>
      <c r="W332" s="184"/>
      <c r="X332" s="184"/>
      <c r="Y332" s="184"/>
      <c r="Z332" s="184"/>
      <c r="AA332" s="181"/>
      <c r="AB332" s="184"/>
      <c r="AC332" s="184"/>
      <c r="AD332" s="181"/>
      <c r="AE332" s="184"/>
      <c r="AF332" s="181"/>
      <c r="AG332" s="49"/>
      <c r="AH332" s="49"/>
      <c r="AI332" s="49"/>
      <c r="AL332" s="49"/>
      <c r="AS332" s="86"/>
    </row>
    <row r="333" spans="2:45" ht="70.5" customHeight="1">
      <c r="B333" s="49"/>
      <c r="C333" s="49"/>
      <c r="D333" s="49"/>
      <c r="E333" s="184"/>
      <c r="F333" s="180"/>
      <c r="G333" s="181"/>
      <c r="H333" s="181"/>
      <c r="I333" s="182"/>
      <c r="J333" s="182"/>
      <c r="K333" s="183"/>
      <c r="L333" s="184"/>
      <c r="M333" s="184"/>
      <c r="N333" s="181"/>
      <c r="O333" s="181"/>
      <c r="P333" s="181"/>
      <c r="Q333" s="184"/>
      <c r="R333" s="184"/>
      <c r="S333" s="184"/>
      <c r="T333" s="182"/>
      <c r="U333" s="182"/>
      <c r="V333" s="183"/>
      <c r="W333" s="184"/>
      <c r="X333" s="184"/>
      <c r="Y333" s="184"/>
      <c r="Z333" s="184"/>
      <c r="AA333" s="181"/>
      <c r="AB333" s="184"/>
      <c r="AC333" s="184"/>
      <c r="AD333" s="181"/>
      <c r="AE333" s="184"/>
      <c r="AF333" s="181"/>
      <c r="AG333" s="49"/>
      <c r="AH333" s="49"/>
      <c r="AI333" s="49"/>
      <c r="AL333" s="49"/>
      <c r="AS333" s="86"/>
    </row>
    <row r="334" spans="2:45" ht="70.5" customHeight="1">
      <c r="B334" s="49"/>
      <c r="C334" s="49"/>
      <c r="D334" s="49"/>
      <c r="E334" s="184"/>
      <c r="F334" s="180"/>
      <c r="G334" s="181"/>
      <c r="H334" s="181"/>
      <c r="I334" s="182"/>
      <c r="J334" s="182"/>
      <c r="K334" s="183"/>
      <c r="L334" s="184"/>
      <c r="M334" s="184"/>
      <c r="N334" s="181"/>
      <c r="O334" s="181"/>
      <c r="P334" s="181"/>
      <c r="Q334" s="184"/>
      <c r="R334" s="184"/>
      <c r="S334" s="184"/>
      <c r="T334" s="182"/>
      <c r="U334" s="182"/>
      <c r="V334" s="183"/>
      <c r="W334" s="184"/>
      <c r="X334" s="184"/>
      <c r="Y334" s="184"/>
      <c r="Z334" s="184"/>
      <c r="AA334" s="181"/>
      <c r="AB334" s="184"/>
      <c r="AC334" s="184"/>
      <c r="AD334" s="181"/>
      <c r="AE334" s="184"/>
      <c r="AF334" s="181"/>
      <c r="AG334" s="49"/>
      <c r="AH334" s="49"/>
      <c r="AI334" s="49"/>
      <c r="AL334" s="49"/>
      <c r="AS334" s="86"/>
    </row>
    <row r="335" spans="2:45" ht="70.5" customHeight="1">
      <c r="B335" s="49"/>
      <c r="C335" s="49"/>
      <c r="D335" s="49"/>
      <c r="E335" s="184"/>
      <c r="F335" s="180"/>
      <c r="G335" s="181"/>
      <c r="H335" s="181"/>
      <c r="I335" s="182"/>
      <c r="J335" s="182"/>
      <c r="K335" s="183"/>
      <c r="L335" s="184"/>
      <c r="M335" s="184"/>
      <c r="N335" s="181"/>
      <c r="O335" s="181"/>
      <c r="P335" s="181"/>
      <c r="Q335" s="184"/>
      <c r="R335" s="184"/>
      <c r="S335" s="184"/>
      <c r="T335" s="182"/>
      <c r="U335" s="182"/>
      <c r="V335" s="183"/>
      <c r="W335" s="184"/>
      <c r="X335" s="184"/>
      <c r="Y335" s="184"/>
      <c r="Z335" s="184"/>
      <c r="AA335" s="181"/>
      <c r="AB335" s="184"/>
      <c r="AC335" s="184"/>
      <c r="AD335" s="181"/>
      <c r="AE335" s="184"/>
      <c r="AF335" s="181"/>
      <c r="AG335" s="49"/>
      <c r="AH335" s="49"/>
      <c r="AI335" s="49"/>
      <c r="AL335" s="49"/>
      <c r="AS335" s="86"/>
    </row>
    <row r="336" spans="2:45" ht="70.5" customHeight="1">
      <c r="B336" s="49"/>
      <c r="C336" s="49"/>
      <c r="D336" s="49"/>
      <c r="E336" s="184"/>
      <c r="F336" s="180"/>
      <c r="G336" s="181"/>
      <c r="H336" s="181"/>
      <c r="I336" s="182"/>
      <c r="J336" s="182"/>
      <c r="K336" s="183"/>
      <c r="L336" s="184"/>
      <c r="M336" s="184"/>
      <c r="N336" s="181"/>
      <c r="O336" s="181"/>
      <c r="P336" s="181"/>
      <c r="Q336" s="184"/>
      <c r="R336" s="184"/>
      <c r="S336" s="184"/>
      <c r="T336" s="182"/>
      <c r="U336" s="182"/>
      <c r="V336" s="183"/>
      <c r="W336" s="184"/>
      <c r="X336" s="184"/>
      <c r="Y336" s="184"/>
      <c r="Z336" s="184"/>
      <c r="AA336" s="181"/>
      <c r="AB336" s="184"/>
      <c r="AC336" s="184"/>
      <c r="AD336" s="181"/>
      <c r="AE336" s="184"/>
      <c r="AF336" s="181"/>
      <c r="AG336" s="49"/>
      <c r="AH336" s="49"/>
      <c r="AI336" s="49"/>
      <c r="AL336" s="49"/>
      <c r="AS336" s="86"/>
    </row>
    <row r="337" spans="2:45" ht="70.5" customHeight="1">
      <c r="B337" s="49"/>
      <c r="C337" s="49"/>
      <c r="D337" s="49"/>
      <c r="E337" s="184"/>
      <c r="F337" s="180"/>
      <c r="G337" s="181"/>
      <c r="H337" s="181"/>
      <c r="I337" s="182"/>
      <c r="J337" s="182"/>
      <c r="K337" s="183"/>
      <c r="L337" s="184"/>
      <c r="M337" s="184"/>
      <c r="N337" s="181"/>
      <c r="O337" s="181"/>
      <c r="P337" s="181"/>
      <c r="Q337" s="184"/>
      <c r="R337" s="184"/>
      <c r="S337" s="184"/>
      <c r="T337" s="182"/>
      <c r="U337" s="182"/>
      <c r="V337" s="183"/>
      <c r="W337" s="184"/>
      <c r="X337" s="184"/>
      <c r="Y337" s="184"/>
      <c r="Z337" s="184"/>
      <c r="AA337" s="181"/>
      <c r="AB337" s="184"/>
      <c r="AC337" s="184"/>
      <c r="AD337" s="181"/>
      <c r="AE337" s="184"/>
      <c r="AF337" s="181"/>
      <c r="AG337" s="49"/>
      <c r="AH337" s="49"/>
      <c r="AI337" s="49"/>
      <c r="AL337" s="49"/>
      <c r="AS337" s="86"/>
    </row>
    <row r="338" spans="2:45" ht="70.5" customHeight="1">
      <c r="B338" s="49"/>
      <c r="C338" s="49"/>
      <c r="D338" s="49"/>
      <c r="E338" s="184"/>
      <c r="F338" s="180"/>
      <c r="G338" s="181"/>
      <c r="H338" s="181"/>
      <c r="I338" s="182"/>
      <c r="J338" s="182"/>
      <c r="K338" s="183"/>
      <c r="L338" s="184"/>
      <c r="M338" s="184"/>
      <c r="N338" s="181"/>
      <c r="O338" s="181"/>
      <c r="P338" s="181"/>
      <c r="Q338" s="184"/>
      <c r="R338" s="184"/>
      <c r="S338" s="184"/>
      <c r="T338" s="182"/>
      <c r="U338" s="182"/>
      <c r="V338" s="183"/>
      <c r="W338" s="184"/>
      <c r="X338" s="184"/>
      <c r="Y338" s="184"/>
      <c r="Z338" s="184"/>
      <c r="AA338" s="181"/>
      <c r="AB338" s="184"/>
      <c r="AC338" s="184"/>
      <c r="AD338" s="181"/>
      <c r="AE338" s="184"/>
      <c r="AF338" s="181"/>
      <c r="AG338" s="49"/>
      <c r="AH338" s="49"/>
      <c r="AI338" s="49"/>
      <c r="AL338" s="49"/>
      <c r="AS338" s="86"/>
    </row>
    <row r="339" spans="2:45" ht="70.5" customHeight="1">
      <c r="B339" s="49"/>
      <c r="C339" s="49"/>
      <c r="D339" s="49"/>
      <c r="E339" s="184"/>
      <c r="F339" s="180"/>
      <c r="G339" s="181"/>
      <c r="H339" s="181"/>
      <c r="I339" s="182"/>
      <c r="J339" s="182"/>
      <c r="K339" s="183"/>
      <c r="L339" s="184"/>
      <c r="M339" s="184"/>
      <c r="N339" s="181"/>
      <c r="O339" s="181"/>
      <c r="P339" s="181"/>
      <c r="Q339" s="184"/>
      <c r="R339" s="184"/>
      <c r="S339" s="184"/>
      <c r="T339" s="182"/>
      <c r="U339" s="182"/>
      <c r="V339" s="183"/>
      <c r="W339" s="184"/>
      <c r="X339" s="184"/>
      <c r="Y339" s="184"/>
      <c r="Z339" s="184"/>
      <c r="AA339" s="181"/>
      <c r="AB339" s="184"/>
      <c r="AC339" s="184"/>
      <c r="AD339" s="181"/>
      <c r="AE339" s="184"/>
      <c r="AF339" s="181"/>
      <c r="AG339" s="49"/>
      <c r="AH339" s="49"/>
      <c r="AI339" s="49"/>
      <c r="AL339" s="49"/>
      <c r="AS339" s="86"/>
    </row>
    <row r="340" spans="2:45" ht="70.5" customHeight="1">
      <c r="B340" s="49"/>
      <c r="C340" s="49"/>
      <c r="D340" s="49"/>
      <c r="E340" s="184"/>
      <c r="F340" s="180"/>
      <c r="G340" s="181"/>
      <c r="H340" s="181"/>
      <c r="I340" s="182"/>
      <c r="J340" s="182"/>
      <c r="K340" s="183"/>
      <c r="L340" s="184"/>
      <c r="M340" s="184"/>
      <c r="N340" s="181"/>
      <c r="O340" s="181"/>
      <c r="P340" s="181"/>
      <c r="Q340" s="184"/>
      <c r="R340" s="184"/>
      <c r="S340" s="184"/>
      <c r="T340" s="182"/>
      <c r="U340" s="182"/>
      <c r="V340" s="183"/>
      <c r="W340" s="184"/>
      <c r="X340" s="184"/>
      <c r="Y340" s="184"/>
      <c r="Z340" s="184"/>
      <c r="AA340" s="181"/>
      <c r="AB340" s="184"/>
      <c r="AC340" s="184"/>
      <c r="AD340" s="181"/>
      <c r="AE340" s="184"/>
      <c r="AF340" s="181"/>
      <c r="AG340" s="49"/>
      <c r="AH340" s="49"/>
      <c r="AI340" s="49"/>
      <c r="AL340" s="49"/>
      <c r="AS340" s="86"/>
    </row>
    <row r="341" spans="2:45" ht="70.5" customHeight="1">
      <c r="B341" s="49"/>
      <c r="C341" s="49"/>
      <c r="D341" s="49"/>
      <c r="E341" s="184"/>
      <c r="F341" s="180"/>
      <c r="G341" s="181"/>
      <c r="H341" s="181"/>
      <c r="I341" s="182"/>
      <c r="J341" s="182"/>
      <c r="K341" s="183"/>
      <c r="L341" s="184"/>
      <c r="M341" s="184"/>
      <c r="N341" s="181"/>
      <c r="O341" s="181"/>
      <c r="P341" s="181"/>
      <c r="Q341" s="184"/>
      <c r="R341" s="184"/>
      <c r="S341" s="184"/>
      <c r="T341" s="182"/>
      <c r="U341" s="182"/>
      <c r="V341" s="183"/>
      <c r="W341" s="184"/>
      <c r="X341" s="184"/>
      <c r="Y341" s="184"/>
      <c r="Z341" s="184"/>
      <c r="AA341" s="181"/>
      <c r="AB341" s="184"/>
      <c r="AC341" s="184"/>
      <c r="AD341" s="181"/>
      <c r="AE341" s="184"/>
      <c r="AF341" s="181"/>
      <c r="AG341" s="49"/>
      <c r="AH341" s="49"/>
      <c r="AI341" s="49"/>
      <c r="AL341" s="49"/>
      <c r="AS341" s="86"/>
    </row>
    <row r="342" spans="2:45" ht="70.5" customHeight="1">
      <c r="B342" s="49"/>
      <c r="C342" s="49"/>
      <c r="D342" s="49"/>
      <c r="E342" s="184"/>
      <c r="F342" s="180"/>
      <c r="G342" s="181"/>
      <c r="H342" s="181"/>
      <c r="I342" s="182"/>
      <c r="J342" s="182"/>
      <c r="K342" s="183"/>
      <c r="L342" s="184"/>
      <c r="M342" s="184"/>
      <c r="N342" s="181"/>
      <c r="O342" s="181"/>
      <c r="P342" s="181"/>
      <c r="Q342" s="184"/>
      <c r="R342" s="184"/>
      <c r="S342" s="184"/>
      <c r="T342" s="182"/>
      <c r="U342" s="182"/>
      <c r="V342" s="183"/>
      <c r="W342" s="184"/>
      <c r="X342" s="184"/>
      <c r="Y342" s="184"/>
      <c r="Z342" s="184"/>
      <c r="AA342" s="181"/>
      <c r="AB342" s="184"/>
      <c r="AC342" s="184"/>
      <c r="AD342" s="181"/>
      <c r="AE342" s="184"/>
      <c r="AF342" s="181"/>
      <c r="AG342" s="49"/>
      <c r="AH342" s="49"/>
      <c r="AI342" s="49"/>
      <c r="AL342" s="49"/>
      <c r="AS342" s="86"/>
    </row>
    <row r="343" spans="2:45" ht="70.5" customHeight="1">
      <c r="B343" s="49"/>
      <c r="C343" s="49"/>
      <c r="D343" s="49"/>
      <c r="E343" s="184"/>
      <c r="F343" s="180"/>
      <c r="G343" s="181"/>
      <c r="H343" s="181"/>
      <c r="I343" s="182"/>
      <c r="J343" s="182"/>
      <c r="K343" s="183"/>
      <c r="L343" s="184"/>
      <c r="M343" s="184"/>
      <c r="N343" s="181"/>
      <c r="O343" s="181"/>
      <c r="P343" s="181"/>
      <c r="Q343" s="184"/>
      <c r="R343" s="184"/>
      <c r="S343" s="184"/>
      <c r="T343" s="182"/>
      <c r="U343" s="182"/>
      <c r="V343" s="183"/>
      <c r="W343" s="184"/>
      <c r="X343" s="184"/>
      <c r="Y343" s="184"/>
      <c r="Z343" s="184"/>
      <c r="AA343" s="181"/>
      <c r="AB343" s="184"/>
      <c r="AC343" s="184"/>
      <c r="AD343" s="181"/>
      <c r="AE343" s="184"/>
      <c r="AF343" s="181"/>
      <c r="AG343" s="49"/>
      <c r="AH343" s="49"/>
      <c r="AI343" s="49"/>
      <c r="AL343" s="49"/>
      <c r="AS343" s="86"/>
    </row>
    <row r="344" spans="2:45" ht="70.5" customHeight="1">
      <c r="B344" s="49"/>
      <c r="C344" s="49"/>
      <c r="D344" s="49"/>
      <c r="E344" s="184"/>
      <c r="F344" s="180"/>
      <c r="G344" s="181"/>
      <c r="H344" s="181"/>
      <c r="I344" s="182"/>
      <c r="J344" s="182"/>
      <c r="K344" s="183"/>
      <c r="L344" s="184"/>
      <c r="M344" s="184"/>
      <c r="N344" s="181"/>
      <c r="O344" s="181"/>
      <c r="P344" s="181"/>
      <c r="Q344" s="184"/>
      <c r="R344" s="184"/>
      <c r="S344" s="184"/>
      <c r="T344" s="182"/>
      <c r="U344" s="182"/>
      <c r="V344" s="183"/>
      <c r="W344" s="184"/>
      <c r="X344" s="184"/>
      <c r="Y344" s="184"/>
      <c r="Z344" s="184"/>
      <c r="AA344" s="181"/>
      <c r="AB344" s="184"/>
      <c r="AC344" s="184"/>
      <c r="AD344" s="181"/>
      <c r="AE344" s="184"/>
      <c r="AF344" s="181"/>
      <c r="AG344" s="49"/>
      <c r="AH344" s="49"/>
      <c r="AI344" s="49"/>
      <c r="AL344" s="49"/>
      <c r="AS344" s="86"/>
    </row>
    <row r="345" spans="2:45" ht="70.5" customHeight="1">
      <c r="B345" s="49"/>
      <c r="C345" s="49"/>
      <c r="D345" s="49"/>
      <c r="E345" s="184"/>
      <c r="F345" s="180"/>
      <c r="G345" s="181"/>
      <c r="H345" s="181"/>
      <c r="I345" s="182"/>
      <c r="J345" s="182"/>
      <c r="K345" s="183"/>
      <c r="L345" s="184"/>
      <c r="M345" s="184"/>
      <c r="N345" s="181"/>
      <c r="O345" s="181"/>
      <c r="P345" s="181"/>
      <c r="Q345" s="184"/>
      <c r="R345" s="184"/>
      <c r="S345" s="184"/>
      <c r="T345" s="182"/>
      <c r="U345" s="182"/>
      <c r="V345" s="183"/>
      <c r="W345" s="184"/>
      <c r="X345" s="184"/>
      <c r="Y345" s="184"/>
      <c r="Z345" s="184"/>
      <c r="AA345" s="181"/>
      <c r="AB345" s="184"/>
      <c r="AC345" s="184"/>
      <c r="AD345" s="181"/>
      <c r="AE345" s="184"/>
      <c r="AF345" s="181"/>
      <c r="AG345" s="49"/>
      <c r="AH345" s="49"/>
      <c r="AI345" s="49"/>
      <c r="AL345" s="49"/>
      <c r="AS345" s="86"/>
    </row>
    <row r="346" spans="2:45" ht="70.5" customHeight="1">
      <c r="B346" s="49"/>
      <c r="C346" s="49"/>
      <c r="D346" s="49"/>
      <c r="E346" s="184"/>
      <c r="F346" s="180"/>
      <c r="G346" s="181"/>
      <c r="H346" s="181"/>
      <c r="I346" s="182"/>
      <c r="J346" s="182"/>
      <c r="K346" s="183"/>
      <c r="L346" s="184"/>
      <c r="M346" s="184"/>
      <c r="N346" s="181"/>
      <c r="O346" s="181"/>
      <c r="P346" s="181"/>
      <c r="Q346" s="184"/>
      <c r="R346" s="184"/>
      <c r="S346" s="184"/>
      <c r="T346" s="182"/>
      <c r="U346" s="182"/>
      <c r="V346" s="183"/>
      <c r="W346" s="184"/>
      <c r="X346" s="184"/>
      <c r="Y346" s="184"/>
      <c r="Z346" s="184"/>
      <c r="AA346" s="181"/>
      <c r="AB346" s="184"/>
      <c r="AC346" s="184"/>
      <c r="AD346" s="181"/>
      <c r="AE346" s="184"/>
      <c r="AF346" s="181"/>
      <c r="AG346" s="49"/>
      <c r="AH346" s="49"/>
      <c r="AI346" s="49"/>
      <c r="AL346" s="49"/>
      <c r="AS346" s="86"/>
    </row>
    <row r="347" spans="2:45" ht="70.5" customHeight="1">
      <c r="B347" s="49"/>
      <c r="C347" s="49"/>
      <c r="D347" s="49"/>
      <c r="E347" s="184"/>
      <c r="F347" s="180"/>
      <c r="G347" s="181"/>
      <c r="H347" s="181"/>
      <c r="I347" s="182"/>
      <c r="J347" s="182"/>
      <c r="K347" s="183"/>
      <c r="L347" s="184"/>
      <c r="M347" s="184"/>
      <c r="N347" s="181"/>
      <c r="O347" s="181"/>
      <c r="P347" s="181"/>
      <c r="Q347" s="184"/>
      <c r="R347" s="184"/>
      <c r="S347" s="184"/>
      <c r="T347" s="182"/>
      <c r="U347" s="182"/>
      <c r="V347" s="183"/>
      <c r="W347" s="184"/>
      <c r="X347" s="184"/>
      <c r="Y347" s="184"/>
      <c r="Z347" s="184"/>
      <c r="AA347" s="181"/>
      <c r="AB347" s="184"/>
      <c r="AC347" s="184"/>
      <c r="AD347" s="181"/>
      <c r="AE347" s="184"/>
      <c r="AF347" s="181"/>
      <c r="AG347" s="49"/>
      <c r="AH347" s="49"/>
      <c r="AI347" s="49"/>
      <c r="AL347" s="49"/>
      <c r="AS347" s="86"/>
    </row>
    <row r="348" spans="2:45" ht="70.5" customHeight="1">
      <c r="B348" s="49"/>
      <c r="C348" s="49"/>
      <c r="D348" s="49"/>
      <c r="E348" s="184"/>
      <c r="F348" s="180"/>
      <c r="G348" s="181"/>
      <c r="H348" s="181"/>
      <c r="I348" s="182"/>
      <c r="J348" s="182"/>
      <c r="K348" s="183"/>
      <c r="L348" s="184"/>
      <c r="M348" s="184"/>
      <c r="N348" s="181"/>
      <c r="O348" s="181"/>
      <c r="P348" s="181"/>
      <c r="Q348" s="184"/>
      <c r="R348" s="184"/>
      <c r="S348" s="184"/>
      <c r="T348" s="182"/>
      <c r="U348" s="182"/>
      <c r="V348" s="183"/>
      <c r="W348" s="184"/>
      <c r="X348" s="184"/>
      <c r="Y348" s="184"/>
      <c r="Z348" s="184"/>
      <c r="AA348" s="181"/>
      <c r="AB348" s="184"/>
      <c r="AC348" s="184"/>
      <c r="AD348" s="181"/>
      <c r="AE348" s="184"/>
      <c r="AF348" s="181"/>
      <c r="AG348" s="49"/>
      <c r="AH348" s="49"/>
      <c r="AI348" s="49"/>
      <c r="AL348" s="49"/>
      <c r="AS348" s="86"/>
    </row>
    <row r="349" spans="2:45" ht="70.5" customHeight="1">
      <c r="B349" s="49"/>
      <c r="C349" s="49"/>
      <c r="D349" s="49"/>
      <c r="E349" s="184"/>
      <c r="F349" s="180"/>
      <c r="G349" s="181"/>
      <c r="H349" s="181"/>
      <c r="I349" s="182"/>
      <c r="J349" s="182"/>
      <c r="K349" s="183"/>
      <c r="L349" s="184"/>
      <c r="M349" s="184"/>
      <c r="N349" s="181"/>
      <c r="O349" s="181"/>
      <c r="P349" s="181"/>
      <c r="Q349" s="184"/>
      <c r="R349" s="184"/>
      <c r="S349" s="184"/>
      <c r="T349" s="182"/>
      <c r="U349" s="182"/>
      <c r="V349" s="183"/>
      <c r="W349" s="184"/>
      <c r="X349" s="184"/>
      <c r="Y349" s="184"/>
      <c r="Z349" s="184"/>
      <c r="AA349" s="181"/>
      <c r="AB349" s="184"/>
      <c r="AC349" s="184"/>
      <c r="AD349" s="181"/>
      <c r="AE349" s="184"/>
      <c r="AF349" s="181"/>
      <c r="AG349" s="49"/>
      <c r="AH349" s="49"/>
      <c r="AI349" s="49"/>
      <c r="AL349" s="49"/>
      <c r="AS349" s="86"/>
    </row>
    <row r="350" spans="2:45" ht="70.5" customHeight="1">
      <c r="B350" s="49"/>
      <c r="C350" s="49"/>
      <c r="D350" s="49"/>
      <c r="E350" s="184"/>
      <c r="F350" s="180"/>
      <c r="G350" s="181"/>
      <c r="H350" s="181"/>
      <c r="I350" s="182"/>
      <c r="J350" s="182"/>
      <c r="K350" s="183"/>
      <c r="L350" s="184"/>
      <c r="M350" s="184"/>
      <c r="N350" s="181"/>
      <c r="O350" s="181"/>
      <c r="P350" s="181"/>
      <c r="Q350" s="184"/>
      <c r="R350" s="184"/>
      <c r="S350" s="184"/>
      <c r="T350" s="182"/>
      <c r="U350" s="182"/>
      <c r="V350" s="183"/>
      <c r="W350" s="184"/>
      <c r="X350" s="184"/>
      <c r="Y350" s="184"/>
      <c r="Z350" s="184"/>
      <c r="AA350" s="181"/>
      <c r="AB350" s="184"/>
      <c r="AC350" s="184"/>
      <c r="AD350" s="181"/>
      <c r="AE350" s="184"/>
      <c r="AF350" s="181"/>
      <c r="AG350" s="49"/>
      <c r="AH350" s="49"/>
      <c r="AI350" s="49"/>
      <c r="AL350" s="49"/>
      <c r="AS350" s="86"/>
    </row>
    <row r="351" spans="2:45" ht="70.5" customHeight="1">
      <c r="B351" s="49"/>
      <c r="C351" s="49"/>
      <c r="D351" s="49"/>
      <c r="E351" s="184"/>
      <c r="F351" s="180"/>
      <c r="G351" s="181"/>
      <c r="H351" s="181"/>
      <c r="I351" s="182"/>
      <c r="J351" s="182"/>
      <c r="K351" s="183"/>
      <c r="L351" s="184"/>
      <c r="M351" s="184"/>
      <c r="N351" s="181"/>
      <c r="O351" s="181"/>
      <c r="P351" s="181"/>
      <c r="Q351" s="184"/>
      <c r="R351" s="184"/>
      <c r="S351" s="184"/>
      <c r="T351" s="182"/>
      <c r="U351" s="182"/>
      <c r="V351" s="183"/>
      <c r="W351" s="184"/>
      <c r="X351" s="184"/>
      <c r="Y351" s="184"/>
      <c r="Z351" s="184"/>
      <c r="AA351" s="181"/>
      <c r="AB351" s="184"/>
      <c r="AC351" s="184"/>
      <c r="AD351" s="181"/>
      <c r="AE351" s="184"/>
      <c r="AF351" s="181"/>
      <c r="AG351" s="49"/>
      <c r="AH351" s="49"/>
      <c r="AI351" s="49"/>
      <c r="AL351" s="49"/>
      <c r="AS351" s="86"/>
    </row>
    <row r="352" spans="2:45" ht="70.5" customHeight="1">
      <c r="B352" s="49"/>
      <c r="C352" s="49"/>
      <c r="D352" s="49"/>
      <c r="E352" s="184"/>
      <c r="F352" s="180"/>
      <c r="G352" s="181"/>
      <c r="H352" s="181"/>
      <c r="I352" s="182"/>
      <c r="J352" s="182"/>
      <c r="K352" s="183"/>
      <c r="L352" s="184"/>
      <c r="M352" s="184"/>
      <c r="N352" s="181"/>
      <c r="O352" s="181"/>
      <c r="P352" s="181"/>
      <c r="Q352" s="184"/>
      <c r="R352" s="184"/>
      <c r="S352" s="184"/>
      <c r="T352" s="182"/>
      <c r="U352" s="182"/>
      <c r="V352" s="183"/>
      <c r="W352" s="184"/>
      <c r="X352" s="184"/>
      <c r="Y352" s="184"/>
      <c r="Z352" s="184"/>
      <c r="AA352" s="181"/>
      <c r="AB352" s="184"/>
      <c r="AC352" s="184"/>
      <c r="AD352" s="181"/>
      <c r="AE352" s="184"/>
      <c r="AF352" s="181"/>
      <c r="AG352" s="49"/>
      <c r="AH352" s="49"/>
      <c r="AI352" s="49"/>
      <c r="AL352" s="49"/>
      <c r="AS352" s="86"/>
    </row>
    <row r="353" spans="2:45" ht="70.5" customHeight="1">
      <c r="B353" s="49"/>
      <c r="C353" s="49"/>
      <c r="D353" s="49"/>
      <c r="E353" s="184"/>
      <c r="F353" s="180"/>
      <c r="G353" s="181"/>
      <c r="H353" s="181"/>
      <c r="I353" s="182"/>
      <c r="J353" s="182"/>
      <c r="K353" s="183"/>
      <c r="L353" s="184"/>
      <c r="M353" s="184"/>
      <c r="N353" s="181"/>
      <c r="O353" s="181"/>
      <c r="P353" s="181"/>
      <c r="Q353" s="184"/>
      <c r="R353" s="184"/>
      <c r="S353" s="184"/>
      <c r="T353" s="182"/>
      <c r="U353" s="182"/>
      <c r="V353" s="183"/>
      <c r="W353" s="184"/>
      <c r="X353" s="184"/>
      <c r="Y353" s="184"/>
      <c r="Z353" s="184"/>
      <c r="AA353" s="181"/>
      <c r="AB353" s="184"/>
      <c r="AC353" s="184"/>
      <c r="AD353" s="181"/>
      <c r="AE353" s="184"/>
      <c r="AF353" s="181"/>
      <c r="AG353" s="49"/>
      <c r="AH353" s="49"/>
      <c r="AI353" s="49"/>
      <c r="AL353" s="49"/>
      <c r="AS353" s="86"/>
    </row>
    <row r="354" spans="2:45" ht="70.5" customHeight="1">
      <c r="B354" s="49"/>
      <c r="C354" s="49"/>
      <c r="D354" s="49"/>
      <c r="E354" s="184"/>
      <c r="F354" s="180"/>
      <c r="G354" s="181"/>
      <c r="H354" s="181"/>
      <c r="I354" s="182"/>
      <c r="J354" s="182"/>
      <c r="K354" s="183"/>
      <c r="L354" s="184"/>
      <c r="M354" s="184"/>
      <c r="N354" s="181"/>
      <c r="O354" s="181"/>
      <c r="P354" s="181"/>
      <c r="Q354" s="184"/>
      <c r="R354" s="184"/>
      <c r="S354" s="184"/>
      <c r="T354" s="182"/>
      <c r="U354" s="182"/>
      <c r="V354" s="183"/>
      <c r="W354" s="184"/>
      <c r="X354" s="184"/>
      <c r="Y354" s="184"/>
      <c r="Z354" s="184"/>
      <c r="AA354" s="181"/>
      <c r="AB354" s="184"/>
      <c r="AC354" s="184"/>
      <c r="AD354" s="181"/>
      <c r="AE354" s="184"/>
      <c r="AF354" s="181"/>
      <c r="AG354" s="49"/>
      <c r="AH354" s="49"/>
      <c r="AI354" s="49"/>
      <c r="AL354" s="49"/>
      <c r="AS354" s="86"/>
    </row>
    <row r="355" spans="2:45" ht="70.5" customHeight="1">
      <c r="B355" s="49"/>
      <c r="C355" s="49"/>
      <c r="D355" s="49"/>
      <c r="E355" s="184"/>
      <c r="F355" s="180"/>
      <c r="G355" s="181"/>
      <c r="H355" s="181"/>
      <c r="I355" s="182"/>
      <c r="J355" s="182"/>
      <c r="K355" s="183"/>
      <c r="L355" s="184"/>
      <c r="M355" s="184"/>
      <c r="N355" s="181"/>
      <c r="O355" s="181"/>
      <c r="P355" s="181"/>
      <c r="Q355" s="184"/>
      <c r="R355" s="184"/>
      <c r="S355" s="184"/>
      <c r="T355" s="182"/>
      <c r="U355" s="182"/>
      <c r="V355" s="183"/>
      <c r="W355" s="184"/>
      <c r="X355" s="184"/>
      <c r="Y355" s="184"/>
      <c r="Z355" s="184"/>
      <c r="AA355" s="181"/>
      <c r="AB355" s="184"/>
      <c r="AC355" s="184"/>
      <c r="AD355" s="181"/>
      <c r="AE355" s="184"/>
      <c r="AF355" s="181"/>
      <c r="AG355" s="49"/>
      <c r="AH355" s="49"/>
      <c r="AI355" s="49"/>
      <c r="AL355" s="49"/>
      <c r="AS355" s="86"/>
    </row>
    <row r="356" spans="2:45" ht="70.5" customHeight="1">
      <c r="B356" s="49"/>
      <c r="C356" s="49"/>
      <c r="D356" s="49"/>
      <c r="E356" s="184"/>
      <c r="F356" s="180"/>
      <c r="G356" s="181"/>
      <c r="H356" s="181"/>
      <c r="I356" s="182"/>
      <c r="J356" s="182"/>
      <c r="K356" s="183"/>
      <c r="L356" s="184"/>
      <c r="M356" s="184"/>
      <c r="N356" s="181"/>
      <c r="O356" s="181"/>
      <c r="P356" s="181"/>
      <c r="Q356" s="184"/>
      <c r="R356" s="184"/>
      <c r="S356" s="184"/>
      <c r="T356" s="182"/>
      <c r="U356" s="182"/>
      <c r="V356" s="183"/>
      <c r="W356" s="184"/>
      <c r="X356" s="184"/>
      <c r="Y356" s="184"/>
      <c r="Z356" s="184"/>
      <c r="AA356" s="181"/>
      <c r="AB356" s="184"/>
      <c r="AC356" s="184"/>
      <c r="AD356" s="181"/>
      <c r="AE356" s="184"/>
      <c r="AF356" s="181"/>
      <c r="AG356" s="49"/>
      <c r="AH356" s="49"/>
      <c r="AI356" s="49"/>
      <c r="AL356" s="49"/>
      <c r="AS356" s="86"/>
    </row>
    <row r="357" spans="2:45" ht="70.5" customHeight="1">
      <c r="B357" s="49"/>
      <c r="C357" s="49"/>
      <c r="D357" s="49"/>
      <c r="E357" s="184"/>
      <c r="F357" s="180"/>
      <c r="G357" s="181"/>
      <c r="H357" s="181"/>
      <c r="I357" s="182"/>
      <c r="J357" s="182"/>
      <c r="K357" s="183"/>
      <c r="L357" s="184"/>
      <c r="M357" s="184"/>
      <c r="N357" s="181"/>
      <c r="O357" s="181"/>
      <c r="P357" s="181"/>
      <c r="Q357" s="184"/>
      <c r="R357" s="184"/>
      <c r="S357" s="184"/>
      <c r="T357" s="182"/>
      <c r="U357" s="182"/>
      <c r="V357" s="183"/>
      <c r="W357" s="184"/>
      <c r="X357" s="184"/>
      <c r="Y357" s="184"/>
      <c r="Z357" s="184"/>
      <c r="AA357" s="181"/>
      <c r="AB357" s="184"/>
      <c r="AC357" s="184"/>
      <c r="AD357" s="181"/>
      <c r="AE357" s="184"/>
      <c r="AF357" s="181"/>
      <c r="AG357" s="49"/>
      <c r="AH357" s="49"/>
      <c r="AI357" s="49"/>
      <c r="AL357" s="49"/>
      <c r="AS357" s="86"/>
    </row>
    <row r="358" spans="2:45" ht="70.5" customHeight="1">
      <c r="B358" s="49"/>
      <c r="C358" s="49"/>
      <c r="D358" s="49"/>
      <c r="E358" s="184"/>
      <c r="F358" s="180"/>
      <c r="G358" s="181"/>
      <c r="H358" s="181"/>
      <c r="I358" s="182"/>
      <c r="J358" s="182"/>
      <c r="K358" s="183"/>
      <c r="L358" s="184"/>
      <c r="M358" s="184"/>
      <c r="N358" s="181"/>
      <c r="O358" s="181"/>
      <c r="P358" s="181"/>
      <c r="Q358" s="184"/>
      <c r="R358" s="184"/>
      <c r="S358" s="184"/>
      <c r="T358" s="182"/>
      <c r="U358" s="182"/>
      <c r="V358" s="183"/>
      <c r="W358" s="184"/>
      <c r="X358" s="184"/>
      <c r="Y358" s="184"/>
      <c r="Z358" s="184"/>
      <c r="AA358" s="181"/>
      <c r="AB358" s="184"/>
      <c r="AC358" s="184"/>
      <c r="AD358" s="181"/>
      <c r="AE358" s="184"/>
      <c r="AF358" s="181"/>
      <c r="AG358" s="49"/>
      <c r="AH358" s="49"/>
      <c r="AI358" s="49"/>
      <c r="AL358" s="49"/>
      <c r="AS358" s="86"/>
    </row>
    <row r="359" spans="2:45" ht="70.5" customHeight="1">
      <c r="B359" s="49"/>
      <c r="C359" s="49"/>
      <c r="D359" s="49"/>
      <c r="E359" s="184"/>
      <c r="F359" s="180"/>
      <c r="G359" s="181"/>
      <c r="H359" s="181"/>
      <c r="I359" s="182"/>
      <c r="J359" s="182"/>
      <c r="K359" s="183"/>
      <c r="L359" s="184"/>
      <c r="M359" s="184"/>
      <c r="N359" s="181"/>
      <c r="O359" s="181"/>
      <c r="P359" s="181"/>
      <c r="Q359" s="184"/>
      <c r="R359" s="184"/>
      <c r="S359" s="184"/>
      <c r="T359" s="182"/>
      <c r="U359" s="182"/>
      <c r="V359" s="183"/>
      <c r="W359" s="184"/>
      <c r="X359" s="184"/>
      <c r="Y359" s="184"/>
      <c r="Z359" s="184"/>
      <c r="AA359" s="181"/>
      <c r="AB359" s="184"/>
      <c r="AC359" s="184"/>
      <c r="AD359" s="181"/>
      <c r="AE359" s="184"/>
      <c r="AF359" s="181"/>
      <c r="AG359" s="49"/>
      <c r="AH359" s="49"/>
      <c r="AI359" s="49"/>
      <c r="AL359" s="49"/>
      <c r="AS359" s="86"/>
    </row>
    <row r="360" spans="2:45" ht="70.5" customHeight="1">
      <c r="B360" s="49"/>
      <c r="C360" s="49"/>
      <c r="D360" s="49"/>
      <c r="E360" s="184"/>
      <c r="F360" s="180"/>
      <c r="G360" s="181"/>
      <c r="H360" s="181"/>
      <c r="I360" s="182"/>
      <c r="J360" s="182"/>
      <c r="K360" s="183"/>
      <c r="L360" s="184"/>
      <c r="M360" s="184"/>
      <c r="N360" s="181"/>
      <c r="O360" s="181"/>
      <c r="P360" s="181"/>
      <c r="Q360" s="184"/>
      <c r="R360" s="184"/>
      <c r="S360" s="184"/>
      <c r="T360" s="182"/>
      <c r="U360" s="182"/>
      <c r="V360" s="183"/>
      <c r="W360" s="184"/>
      <c r="X360" s="184"/>
      <c r="Y360" s="184"/>
      <c r="Z360" s="184"/>
      <c r="AA360" s="181"/>
      <c r="AB360" s="184"/>
      <c r="AC360" s="184"/>
      <c r="AD360" s="181"/>
      <c r="AE360" s="184"/>
      <c r="AF360" s="181"/>
      <c r="AG360" s="49"/>
      <c r="AH360" s="49"/>
      <c r="AI360" s="49"/>
      <c r="AL360" s="49"/>
      <c r="AS360" s="86"/>
    </row>
    <row r="361" spans="2:45" ht="70.5" customHeight="1">
      <c r="B361" s="49"/>
      <c r="C361" s="49"/>
      <c r="D361" s="49"/>
      <c r="E361" s="184"/>
      <c r="F361" s="180"/>
      <c r="G361" s="181"/>
      <c r="H361" s="181"/>
      <c r="I361" s="182"/>
      <c r="J361" s="182"/>
      <c r="K361" s="183"/>
      <c r="L361" s="184"/>
      <c r="M361" s="184"/>
      <c r="N361" s="181"/>
      <c r="O361" s="181"/>
      <c r="P361" s="181"/>
      <c r="Q361" s="184"/>
      <c r="R361" s="184"/>
      <c r="S361" s="184"/>
      <c r="T361" s="182"/>
      <c r="U361" s="182"/>
      <c r="V361" s="183"/>
      <c r="W361" s="184"/>
      <c r="X361" s="184"/>
      <c r="Y361" s="184"/>
      <c r="Z361" s="184"/>
      <c r="AA361" s="181"/>
      <c r="AB361" s="184"/>
      <c r="AC361" s="184"/>
      <c r="AD361" s="181"/>
      <c r="AE361" s="184"/>
      <c r="AF361" s="181"/>
      <c r="AG361" s="49"/>
      <c r="AH361" s="49"/>
      <c r="AI361" s="49"/>
      <c r="AL361" s="49"/>
      <c r="AS361" s="86"/>
    </row>
    <row r="362" spans="2:45" ht="70.5" customHeight="1">
      <c r="B362" s="49"/>
      <c r="C362" s="49"/>
      <c r="D362" s="49"/>
      <c r="E362" s="184"/>
      <c r="F362" s="180"/>
      <c r="G362" s="181"/>
      <c r="H362" s="181"/>
      <c r="I362" s="182"/>
      <c r="J362" s="182"/>
      <c r="K362" s="183"/>
      <c r="L362" s="184"/>
      <c r="M362" s="184"/>
      <c r="N362" s="181"/>
      <c r="O362" s="181"/>
      <c r="P362" s="181"/>
      <c r="Q362" s="184"/>
      <c r="R362" s="184"/>
      <c r="S362" s="184"/>
      <c r="T362" s="182"/>
      <c r="U362" s="182"/>
      <c r="V362" s="183"/>
      <c r="W362" s="184"/>
      <c r="X362" s="184"/>
      <c r="Y362" s="184"/>
      <c r="Z362" s="184"/>
      <c r="AA362" s="181"/>
      <c r="AB362" s="184"/>
      <c r="AC362" s="184"/>
      <c r="AD362" s="181"/>
      <c r="AE362" s="184"/>
      <c r="AF362" s="181"/>
      <c r="AG362" s="49"/>
      <c r="AH362" s="49"/>
      <c r="AI362" s="49"/>
      <c r="AL362" s="49"/>
      <c r="AS362" s="86"/>
    </row>
    <row r="363" spans="2:45" ht="70.5" customHeight="1">
      <c r="B363" s="49"/>
      <c r="C363" s="49"/>
      <c r="D363" s="49"/>
      <c r="E363" s="184"/>
      <c r="F363" s="180"/>
      <c r="G363" s="181"/>
      <c r="H363" s="181"/>
      <c r="I363" s="182"/>
      <c r="J363" s="182"/>
      <c r="K363" s="183"/>
      <c r="L363" s="184"/>
      <c r="M363" s="184"/>
      <c r="N363" s="181"/>
      <c r="O363" s="181"/>
      <c r="P363" s="181"/>
      <c r="Q363" s="184"/>
      <c r="R363" s="184"/>
      <c r="S363" s="184"/>
      <c r="T363" s="182"/>
      <c r="U363" s="182"/>
      <c r="V363" s="183"/>
      <c r="W363" s="184"/>
      <c r="X363" s="184"/>
      <c r="Y363" s="184"/>
      <c r="Z363" s="184"/>
      <c r="AA363" s="181"/>
      <c r="AB363" s="184"/>
      <c r="AC363" s="184"/>
      <c r="AD363" s="181"/>
      <c r="AE363" s="184"/>
      <c r="AF363" s="181"/>
      <c r="AG363" s="49"/>
      <c r="AH363" s="49"/>
      <c r="AI363" s="49"/>
      <c r="AL363" s="49"/>
      <c r="AS363" s="86"/>
    </row>
    <row r="364" spans="2:45" ht="70.5" customHeight="1">
      <c r="B364" s="49"/>
      <c r="C364" s="49"/>
      <c r="D364" s="49"/>
      <c r="E364" s="184"/>
      <c r="F364" s="180"/>
      <c r="G364" s="181"/>
      <c r="H364" s="181"/>
      <c r="I364" s="182"/>
      <c r="J364" s="182"/>
      <c r="K364" s="183"/>
      <c r="L364" s="184"/>
      <c r="M364" s="184"/>
      <c r="N364" s="181"/>
      <c r="O364" s="181"/>
      <c r="P364" s="181"/>
      <c r="Q364" s="184"/>
      <c r="R364" s="184"/>
      <c r="S364" s="184"/>
      <c r="T364" s="182"/>
      <c r="U364" s="182"/>
      <c r="V364" s="183"/>
      <c r="W364" s="184"/>
      <c r="X364" s="184"/>
      <c r="Y364" s="184"/>
      <c r="Z364" s="184"/>
      <c r="AA364" s="181"/>
      <c r="AB364" s="184"/>
      <c r="AC364" s="184"/>
      <c r="AD364" s="181"/>
      <c r="AE364" s="184"/>
      <c r="AF364" s="181"/>
      <c r="AG364" s="49"/>
      <c r="AH364" s="49"/>
      <c r="AI364" s="49"/>
      <c r="AL364" s="49"/>
      <c r="AS364" s="86"/>
    </row>
    <row r="365" spans="2:45" ht="70.5" customHeight="1">
      <c r="B365" s="49"/>
      <c r="C365" s="49"/>
      <c r="D365" s="49"/>
      <c r="E365" s="184"/>
      <c r="F365" s="180"/>
      <c r="G365" s="181"/>
      <c r="H365" s="181"/>
      <c r="I365" s="182"/>
      <c r="J365" s="182"/>
      <c r="K365" s="183"/>
      <c r="L365" s="184"/>
      <c r="M365" s="184"/>
      <c r="N365" s="181"/>
      <c r="O365" s="181"/>
      <c r="P365" s="181"/>
      <c r="Q365" s="184"/>
      <c r="R365" s="184"/>
      <c r="S365" s="184"/>
      <c r="T365" s="182"/>
      <c r="U365" s="182"/>
      <c r="V365" s="183"/>
      <c r="W365" s="184"/>
      <c r="X365" s="184"/>
      <c r="Y365" s="184"/>
      <c r="Z365" s="184"/>
      <c r="AA365" s="181"/>
      <c r="AB365" s="184"/>
      <c r="AC365" s="184"/>
      <c r="AD365" s="181"/>
      <c r="AE365" s="184"/>
      <c r="AF365" s="181"/>
      <c r="AG365" s="49"/>
      <c r="AH365" s="49"/>
      <c r="AI365" s="49"/>
      <c r="AL365" s="49"/>
      <c r="AS365" s="86"/>
    </row>
    <row r="366" spans="2:45" ht="70.5" customHeight="1">
      <c r="B366" s="49"/>
      <c r="C366" s="49"/>
      <c r="D366" s="49"/>
      <c r="E366" s="184"/>
      <c r="F366" s="180"/>
      <c r="G366" s="181"/>
      <c r="H366" s="181"/>
      <c r="I366" s="182"/>
      <c r="J366" s="182"/>
      <c r="K366" s="183"/>
      <c r="L366" s="184"/>
      <c r="M366" s="184"/>
      <c r="N366" s="181"/>
      <c r="O366" s="181"/>
      <c r="P366" s="181"/>
      <c r="Q366" s="184"/>
      <c r="R366" s="184"/>
      <c r="S366" s="184"/>
      <c r="T366" s="182"/>
      <c r="U366" s="182"/>
      <c r="V366" s="183"/>
      <c r="W366" s="184"/>
      <c r="X366" s="184"/>
      <c r="Y366" s="184"/>
      <c r="Z366" s="184"/>
      <c r="AA366" s="181"/>
      <c r="AB366" s="184"/>
      <c r="AC366" s="184"/>
      <c r="AD366" s="181"/>
      <c r="AE366" s="184"/>
      <c r="AF366" s="181"/>
      <c r="AG366" s="49"/>
      <c r="AH366" s="49"/>
      <c r="AI366" s="49"/>
      <c r="AL366" s="49"/>
      <c r="AS366" s="86"/>
    </row>
    <row r="367" spans="2:45" ht="70.5" customHeight="1">
      <c r="B367" s="49"/>
      <c r="C367" s="49"/>
      <c r="D367" s="49"/>
      <c r="E367" s="184"/>
      <c r="F367" s="180"/>
      <c r="G367" s="181"/>
      <c r="H367" s="181"/>
      <c r="I367" s="182"/>
      <c r="J367" s="182"/>
      <c r="K367" s="183"/>
      <c r="L367" s="184"/>
      <c r="M367" s="184"/>
      <c r="N367" s="181"/>
      <c r="O367" s="181"/>
      <c r="P367" s="181"/>
      <c r="Q367" s="184"/>
      <c r="R367" s="184"/>
      <c r="S367" s="184"/>
      <c r="T367" s="182"/>
      <c r="U367" s="182"/>
      <c r="V367" s="183"/>
      <c r="W367" s="184"/>
      <c r="X367" s="184"/>
      <c r="Y367" s="184"/>
      <c r="Z367" s="184"/>
      <c r="AA367" s="181"/>
      <c r="AB367" s="184"/>
      <c r="AC367" s="184"/>
      <c r="AD367" s="181"/>
      <c r="AE367" s="184"/>
      <c r="AF367" s="181"/>
      <c r="AG367" s="49"/>
      <c r="AH367" s="49"/>
      <c r="AI367" s="49"/>
      <c r="AL367" s="49"/>
      <c r="AS367" s="86"/>
    </row>
    <row r="368" spans="2:45" ht="70.5" customHeight="1">
      <c r="B368" s="49"/>
      <c r="C368" s="49"/>
      <c r="D368" s="49"/>
      <c r="E368" s="184"/>
      <c r="F368" s="180"/>
      <c r="G368" s="181"/>
      <c r="H368" s="181"/>
      <c r="I368" s="182"/>
      <c r="J368" s="182"/>
      <c r="K368" s="183"/>
      <c r="L368" s="184"/>
      <c r="M368" s="184"/>
      <c r="N368" s="181"/>
      <c r="O368" s="181"/>
      <c r="P368" s="181"/>
      <c r="Q368" s="184"/>
      <c r="R368" s="184"/>
      <c r="S368" s="184"/>
      <c r="T368" s="182"/>
      <c r="U368" s="182"/>
      <c r="V368" s="183"/>
      <c r="W368" s="184"/>
      <c r="X368" s="184"/>
      <c r="Y368" s="184"/>
      <c r="Z368" s="184"/>
      <c r="AA368" s="181"/>
      <c r="AB368" s="184"/>
      <c r="AC368" s="184"/>
      <c r="AD368" s="181"/>
      <c r="AE368" s="184"/>
      <c r="AF368" s="181"/>
      <c r="AG368" s="49"/>
      <c r="AH368" s="49"/>
      <c r="AI368" s="49"/>
      <c r="AL368" s="49"/>
      <c r="AS368" s="86"/>
    </row>
    <row r="369" spans="2:45" ht="70.5" customHeight="1">
      <c r="B369" s="49"/>
      <c r="C369" s="49"/>
      <c r="D369" s="49"/>
      <c r="E369" s="184"/>
      <c r="F369" s="180"/>
      <c r="G369" s="181"/>
      <c r="H369" s="181"/>
      <c r="I369" s="182"/>
      <c r="J369" s="182"/>
      <c r="K369" s="183"/>
      <c r="L369" s="184"/>
      <c r="M369" s="184"/>
      <c r="N369" s="181"/>
      <c r="O369" s="181"/>
      <c r="P369" s="181"/>
      <c r="Q369" s="184"/>
      <c r="R369" s="184"/>
      <c r="S369" s="184"/>
      <c r="T369" s="182"/>
      <c r="U369" s="182"/>
      <c r="V369" s="183"/>
      <c r="W369" s="184"/>
      <c r="X369" s="184"/>
      <c r="Y369" s="184"/>
      <c r="Z369" s="184"/>
      <c r="AA369" s="181"/>
      <c r="AB369" s="184"/>
      <c r="AC369" s="184"/>
      <c r="AD369" s="181"/>
      <c r="AE369" s="184"/>
      <c r="AF369" s="181"/>
      <c r="AG369" s="49"/>
      <c r="AH369" s="49"/>
      <c r="AI369" s="49"/>
      <c r="AL369" s="49"/>
      <c r="AS369" s="86"/>
    </row>
    <row r="370" spans="2:45" ht="70.5" customHeight="1">
      <c r="B370" s="49"/>
      <c r="C370" s="49"/>
      <c r="D370" s="49"/>
      <c r="E370" s="184"/>
      <c r="F370" s="180"/>
      <c r="G370" s="181"/>
      <c r="H370" s="181"/>
      <c r="I370" s="182"/>
      <c r="J370" s="182"/>
      <c r="K370" s="183"/>
      <c r="L370" s="184"/>
      <c r="M370" s="184"/>
      <c r="N370" s="181"/>
      <c r="O370" s="181"/>
      <c r="P370" s="181"/>
      <c r="Q370" s="184"/>
      <c r="R370" s="184"/>
      <c r="S370" s="184"/>
      <c r="T370" s="182"/>
      <c r="U370" s="182"/>
      <c r="V370" s="183"/>
      <c r="W370" s="184"/>
      <c r="X370" s="184"/>
      <c r="Y370" s="184"/>
      <c r="Z370" s="184"/>
      <c r="AA370" s="181"/>
      <c r="AB370" s="184"/>
      <c r="AC370" s="184"/>
      <c r="AD370" s="181"/>
      <c r="AE370" s="184"/>
      <c r="AF370" s="181"/>
      <c r="AG370" s="49"/>
      <c r="AH370" s="49"/>
      <c r="AI370" s="49"/>
      <c r="AL370" s="49"/>
      <c r="AS370" s="86"/>
    </row>
    <row r="371" spans="2:45" ht="70.5" customHeight="1">
      <c r="B371" s="49"/>
      <c r="C371" s="49"/>
      <c r="D371" s="49"/>
      <c r="E371" s="184"/>
      <c r="F371" s="180"/>
      <c r="G371" s="181"/>
      <c r="H371" s="181"/>
      <c r="I371" s="182"/>
      <c r="J371" s="182"/>
      <c r="K371" s="183"/>
      <c r="L371" s="184"/>
      <c r="M371" s="184"/>
      <c r="N371" s="181"/>
      <c r="O371" s="181"/>
      <c r="P371" s="181"/>
      <c r="Q371" s="184"/>
      <c r="R371" s="184"/>
      <c r="S371" s="184"/>
      <c r="T371" s="182"/>
      <c r="U371" s="182"/>
      <c r="V371" s="183"/>
      <c r="W371" s="184"/>
      <c r="X371" s="184"/>
      <c r="Y371" s="184"/>
      <c r="Z371" s="184"/>
      <c r="AA371" s="181"/>
      <c r="AB371" s="184"/>
      <c r="AC371" s="184"/>
      <c r="AD371" s="181"/>
      <c r="AE371" s="184"/>
      <c r="AF371" s="181"/>
      <c r="AG371" s="49"/>
      <c r="AH371" s="49"/>
      <c r="AI371" s="49"/>
      <c r="AL371" s="49"/>
      <c r="AS371" s="86"/>
    </row>
    <row r="372" spans="2:45" ht="70.5" customHeight="1">
      <c r="B372" s="49"/>
      <c r="C372" s="49"/>
      <c r="D372" s="49"/>
      <c r="E372" s="184"/>
      <c r="F372" s="180"/>
      <c r="G372" s="181"/>
      <c r="H372" s="181"/>
      <c r="I372" s="182"/>
      <c r="J372" s="182"/>
      <c r="K372" s="183"/>
      <c r="L372" s="184"/>
      <c r="M372" s="184"/>
      <c r="N372" s="181"/>
      <c r="O372" s="181"/>
      <c r="P372" s="181"/>
      <c r="Q372" s="184"/>
      <c r="R372" s="184"/>
      <c r="S372" s="184"/>
      <c r="T372" s="182"/>
      <c r="U372" s="182"/>
      <c r="V372" s="183"/>
      <c r="W372" s="184"/>
      <c r="X372" s="184"/>
      <c r="Y372" s="184"/>
      <c r="Z372" s="184"/>
      <c r="AA372" s="181"/>
      <c r="AB372" s="184"/>
      <c r="AC372" s="184"/>
      <c r="AD372" s="181"/>
      <c r="AE372" s="184"/>
      <c r="AF372" s="181"/>
      <c r="AG372" s="49"/>
      <c r="AH372" s="49"/>
      <c r="AI372" s="49"/>
      <c r="AL372" s="49"/>
      <c r="AS372" s="86"/>
    </row>
    <row r="373" spans="2:45" ht="70.5" customHeight="1">
      <c r="B373" s="49"/>
      <c r="C373" s="49"/>
      <c r="D373" s="49"/>
      <c r="E373" s="184"/>
      <c r="F373" s="180"/>
      <c r="G373" s="181"/>
      <c r="H373" s="181"/>
      <c r="I373" s="182"/>
      <c r="J373" s="182"/>
      <c r="K373" s="183"/>
      <c r="L373" s="184"/>
      <c r="M373" s="184"/>
      <c r="N373" s="181"/>
      <c r="O373" s="181"/>
      <c r="P373" s="181"/>
      <c r="Q373" s="184"/>
      <c r="R373" s="184"/>
      <c r="S373" s="184"/>
      <c r="T373" s="182"/>
      <c r="U373" s="182"/>
      <c r="V373" s="183"/>
      <c r="W373" s="184"/>
      <c r="X373" s="184"/>
      <c r="Y373" s="184"/>
      <c r="Z373" s="184"/>
      <c r="AA373" s="181"/>
      <c r="AB373" s="184"/>
      <c r="AC373" s="184"/>
      <c r="AD373" s="181"/>
      <c r="AE373" s="184"/>
      <c r="AF373" s="181"/>
      <c r="AG373" s="49"/>
      <c r="AH373" s="49"/>
      <c r="AI373" s="49"/>
      <c r="AL373" s="49"/>
      <c r="AS373" s="86"/>
    </row>
    <row r="374" spans="2:45" ht="70.5" customHeight="1">
      <c r="B374" s="49"/>
      <c r="C374" s="49"/>
      <c r="D374" s="49"/>
      <c r="E374" s="184"/>
      <c r="F374" s="180"/>
      <c r="G374" s="181"/>
      <c r="H374" s="181"/>
      <c r="I374" s="182"/>
      <c r="J374" s="182"/>
      <c r="K374" s="183"/>
      <c r="L374" s="184"/>
      <c r="M374" s="184"/>
      <c r="N374" s="181"/>
      <c r="O374" s="181"/>
      <c r="P374" s="181"/>
      <c r="Q374" s="184"/>
      <c r="R374" s="184"/>
      <c r="S374" s="184"/>
      <c r="T374" s="182"/>
      <c r="U374" s="182"/>
      <c r="V374" s="183"/>
      <c r="W374" s="184"/>
      <c r="X374" s="184"/>
      <c r="Y374" s="184"/>
      <c r="Z374" s="184"/>
      <c r="AA374" s="181"/>
      <c r="AB374" s="184"/>
      <c r="AC374" s="184"/>
      <c r="AD374" s="181"/>
      <c r="AE374" s="184"/>
      <c r="AF374" s="181"/>
      <c r="AG374" s="49"/>
      <c r="AH374" s="49"/>
      <c r="AI374" s="49"/>
      <c r="AL374" s="49"/>
      <c r="AS374" s="86"/>
    </row>
    <row r="375" spans="2:45" ht="70.5" customHeight="1">
      <c r="B375" s="49"/>
      <c r="C375" s="49"/>
      <c r="D375" s="49"/>
      <c r="E375" s="184"/>
      <c r="F375" s="180"/>
      <c r="G375" s="181"/>
      <c r="H375" s="181"/>
      <c r="I375" s="182"/>
      <c r="J375" s="182"/>
      <c r="K375" s="183"/>
      <c r="L375" s="184"/>
      <c r="M375" s="184"/>
      <c r="N375" s="181"/>
      <c r="O375" s="181"/>
      <c r="P375" s="181"/>
      <c r="Q375" s="184"/>
      <c r="R375" s="184"/>
      <c r="S375" s="184"/>
      <c r="T375" s="182"/>
      <c r="U375" s="182"/>
      <c r="V375" s="183"/>
      <c r="W375" s="184"/>
      <c r="X375" s="184"/>
      <c r="Y375" s="184"/>
      <c r="Z375" s="184"/>
      <c r="AA375" s="181"/>
      <c r="AB375" s="184"/>
      <c r="AC375" s="184"/>
      <c r="AD375" s="181"/>
      <c r="AE375" s="184"/>
      <c r="AF375" s="181"/>
      <c r="AG375" s="49"/>
      <c r="AH375" s="49"/>
      <c r="AI375" s="49"/>
      <c r="AL375" s="49"/>
      <c r="AS375" s="86"/>
    </row>
    <row r="376" spans="2:45" ht="70.5" customHeight="1">
      <c r="B376" s="49"/>
      <c r="C376" s="49"/>
      <c r="D376" s="49"/>
      <c r="E376" s="184"/>
      <c r="F376" s="180"/>
      <c r="G376" s="181"/>
      <c r="H376" s="181"/>
      <c r="I376" s="182"/>
      <c r="J376" s="182"/>
      <c r="K376" s="183"/>
      <c r="L376" s="184"/>
      <c r="M376" s="184"/>
      <c r="N376" s="181"/>
      <c r="O376" s="181"/>
      <c r="P376" s="181"/>
      <c r="Q376" s="184"/>
      <c r="R376" s="184"/>
      <c r="S376" s="184"/>
      <c r="T376" s="182"/>
      <c r="U376" s="182"/>
      <c r="V376" s="183"/>
      <c r="W376" s="184"/>
      <c r="X376" s="184"/>
      <c r="Y376" s="184"/>
      <c r="Z376" s="184"/>
      <c r="AA376" s="181"/>
      <c r="AB376" s="184"/>
      <c r="AC376" s="184"/>
      <c r="AD376" s="181"/>
      <c r="AE376" s="184"/>
      <c r="AF376" s="181"/>
      <c r="AG376" s="49"/>
      <c r="AH376" s="49"/>
      <c r="AI376" s="49"/>
      <c r="AL376" s="49"/>
      <c r="AS376" s="86"/>
    </row>
    <row r="377" spans="2:45" ht="70.5" customHeight="1">
      <c r="B377" s="49"/>
      <c r="C377" s="49"/>
      <c r="D377" s="49"/>
      <c r="E377" s="184"/>
      <c r="F377" s="180"/>
      <c r="G377" s="181"/>
      <c r="H377" s="181"/>
      <c r="I377" s="182"/>
      <c r="J377" s="182"/>
      <c r="K377" s="183"/>
      <c r="L377" s="184"/>
      <c r="M377" s="184"/>
      <c r="N377" s="181"/>
      <c r="O377" s="181"/>
      <c r="P377" s="181"/>
      <c r="Q377" s="184"/>
      <c r="R377" s="184"/>
      <c r="S377" s="184"/>
      <c r="T377" s="182"/>
      <c r="U377" s="182"/>
      <c r="V377" s="183"/>
      <c r="W377" s="184"/>
      <c r="X377" s="184"/>
      <c r="Y377" s="184"/>
      <c r="Z377" s="184"/>
      <c r="AA377" s="181"/>
      <c r="AB377" s="184"/>
      <c r="AC377" s="184"/>
      <c r="AD377" s="181"/>
      <c r="AE377" s="184"/>
      <c r="AF377" s="181"/>
      <c r="AG377" s="49"/>
      <c r="AH377" s="49"/>
      <c r="AI377" s="49"/>
      <c r="AL377" s="49"/>
      <c r="AS377" s="86"/>
    </row>
    <row r="378" spans="2:45" ht="70.5" customHeight="1">
      <c r="B378" s="49"/>
      <c r="C378" s="49"/>
      <c r="D378" s="49"/>
      <c r="E378" s="184"/>
      <c r="F378" s="180"/>
      <c r="G378" s="181"/>
      <c r="H378" s="181"/>
      <c r="I378" s="182"/>
      <c r="J378" s="182"/>
      <c r="K378" s="183"/>
      <c r="L378" s="184"/>
      <c r="M378" s="184"/>
      <c r="N378" s="181"/>
      <c r="O378" s="181"/>
      <c r="P378" s="181"/>
      <c r="Q378" s="184"/>
      <c r="R378" s="184"/>
      <c r="S378" s="184"/>
      <c r="T378" s="182"/>
      <c r="U378" s="182"/>
      <c r="V378" s="183"/>
      <c r="W378" s="184"/>
      <c r="X378" s="184"/>
      <c r="Y378" s="184"/>
      <c r="Z378" s="184"/>
      <c r="AA378" s="181"/>
      <c r="AB378" s="184"/>
      <c r="AC378" s="184"/>
      <c r="AD378" s="181"/>
      <c r="AE378" s="184"/>
      <c r="AF378" s="181"/>
      <c r="AG378" s="49"/>
      <c r="AH378" s="49"/>
      <c r="AI378" s="49"/>
      <c r="AL378" s="49"/>
      <c r="AS378" s="86"/>
    </row>
    <row r="379" spans="2:45" ht="70.5" customHeight="1">
      <c r="B379" s="49"/>
      <c r="C379" s="49"/>
      <c r="D379" s="49"/>
      <c r="E379" s="184"/>
      <c r="F379" s="180"/>
      <c r="G379" s="181"/>
      <c r="H379" s="181"/>
      <c r="I379" s="182"/>
      <c r="J379" s="182"/>
      <c r="K379" s="183"/>
      <c r="L379" s="184"/>
      <c r="M379" s="184"/>
      <c r="N379" s="181"/>
      <c r="O379" s="181"/>
      <c r="P379" s="181"/>
      <c r="Q379" s="184"/>
      <c r="R379" s="184"/>
      <c r="S379" s="184"/>
      <c r="T379" s="182"/>
      <c r="U379" s="182"/>
      <c r="V379" s="183"/>
      <c r="W379" s="184"/>
      <c r="X379" s="184"/>
      <c r="Y379" s="184"/>
      <c r="Z379" s="184"/>
      <c r="AA379" s="181"/>
      <c r="AB379" s="184"/>
      <c r="AC379" s="184"/>
      <c r="AD379" s="181"/>
      <c r="AE379" s="184"/>
      <c r="AF379" s="181"/>
      <c r="AG379" s="49"/>
      <c r="AH379" s="49"/>
      <c r="AI379" s="49"/>
      <c r="AL379" s="49"/>
      <c r="AS379" s="86"/>
    </row>
    <row r="380" spans="2:45" ht="70.5" customHeight="1">
      <c r="B380" s="49"/>
      <c r="C380" s="49"/>
      <c r="D380" s="49"/>
      <c r="E380" s="184"/>
      <c r="F380" s="180"/>
      <c r="G380" s="181"/>
      <c r="H380" s="181"/>
      <c r="I380" s="182"/>
      <c r="J380" s="182"/>
      <c r="K380" s="183"/>
      <c r="L380" s="184"/>
      <c r="M380" s="184"/>
      <c r="N380" s="181"/>
      <c r="O380" s="181"/>
      <c r="P380" s="181"/>
      <c r="Q380" s="184"/>
      <c r="R380" s="184"/>
      <c r="S380" s="184"/>
      <c r="T380" s="182"/>
      <c r="U380" s="182"/>
      <c r="V380" s="183"/>
      <c r="W380" s="184"/>
      <c r="X380" s="184"/>
      <c r="Y380" s="184"/>
      <c r="Z380" s="184"/>
      <c r="AA380" s="181"/>
      <c r="AB380" s="184"/>
      <c r="AC380" s="184"/>
      <c r="AD380" s="181"/>
      <c r="AE380" s="184"/>
      <c r="AF380" s="181"/>
      <c r="AG380" s="49"/>
      <c r="AH380" s="49"/>
      <c r="AI380" s="49"/>
      <c r="AL380" s="49"/>
      <c r="AS380" s="86"/>
    </row>
    <row r="381" spans="2:45" ht="70.5" customHeight="1">
      <c r="B381" s="49"/>
      <c r="C381" s="49"/>
      <c r="D381" s="49"/>
      <c r="E381" s="184"/>
      <c r="F381" s="180"/>
      <c r="G381" s="181"/>
      <c r="H381" s="181"/>
      <c r="I381" s="182"/>
      <c r="J381" s="182"/>
      <c r="K381" s="183"/>
      <c r="L381" s="184"/>
      <c r="M381" s="184"/>
      <c r="N381" s="181"/>
      <c r="O381" s="181"/>
      <c r="P381" s="181"/>
      <c r="Q381" s="184"/>
      <c r="R381" s="184"/>
      <c r="S381" s="184"/>
      <c r="T381" s="182"/>
      <c r="U381" s="182"/>
      <c r="V381" s="183"/>
      <c r="W381" s="184"/>
      <c r="X381" s="184"/>
      <c r="Y381" s="184"/>
      <c r="Z381" s="184"/>
      <c r="AA381" s="181"/>
      <c r="AB381" s="184"/>
      <c r="AC381" s="184"/>
      <c r="AD381" s="181"/>
      <c r="AE381" s="184"/>
      <c r="AF381" s="181"/>
      <c r="AG381" s="49"/>
      <c r="AH381" s="49"/>
      <c r="AI381" s="49"/>
      <c r="AL381" s="49"/>
      <c r="AS381" s="86"/>
    </row>
    <row r="382" spans="2:45" ht="70.5" customHeight="1">
      <c r="B382" s="49"/>
      <c r="C382" s="49"/>
      <c r="D382" s="49"/>
      <c r="E382" s="184"/>
      <c r="F382" s="180"/>
      <c r="G382" s="181"/>
      <c r="H382" s="181"/>
      <c r="I382" s="182"/>
      <c r="J382" s="182"/>
      <c r="K382" s="183"/>
      <c r="L382" s="184"/>
      <c r="M382" s="184"/>
      <c r="N382" s="181"/>
      <c r="O382" s="181"/>
      <c r="P382" s="181"/>
      <c r="Q382" s="184"/>
      <c r="R382" s="184"/>
      <c r="S382" s="184"/>
      <c r="T382" s="182"/>
      <c r="U382" s="182"/>
      <c r="V382" s="183"/>
      <c r="W382" s="184"/>
      <c r="X382" s="184"/>
      <c r="Y382" s="184"/>
      <c r="Z382" s="184"/>
      <c r="AA382" s="181"/>
      <c r="AB382" s="184"/>
      <c r="AC382" s="184"/>
      <c r="AD382" s="181"/>
      <c r="AE382" s="184"/>
      <c r="AF382" s="181"/>
      <c r="AG382" s="49"/>
      <c r="AH382" s="49"/>
      <c r="AI382" s="49"/>
      <c r="AL382" s="49"/>
      <c r="AS382" s="86"/>
    </row>
    <row r="383" spans="2:45" ht="70.5" customHeight="1">
      <c r="B383" s="49"/>
      <c r="C383" s="49"/>
      <c r="D383" s="49"/>
      <c r="E383" s="184"/>
      <c r="F383" s="180"/>
      <c r="G383" s="181"/>
      <c r="H383" s="181"/>
      <c r="I383" s="182"/>
      <c r="J383" s="182"/>
      <c r="K383" s="183"/>
      <c r="L383" s="184"/>
      <c r="M383" s="184"/>
      <c r="N383" s="181"/>
      <c r="O383" s="181"/>
      <c r="P383" s="181"/>
      <c r="Q383" s="184"/>
      <c r="R383" s="184"/>
      <c r="S383" s="184"/>
      <c r="T383" s="182"/>
      <c r="U383" s="182"/>
      <c r="V383" s="183"/>
      <c r="W383" s="184"/>
      <c r="X383" s="184"/>
      <c r="Y383" s="184"/>
      <c r="Z383" s="184"/>
      <c r="AA383" s="181"/>
      <c r="AB383" s="184"/>
      <c r="AC383" s="184"/>
      <c r="AD383" s="181"/>
      <c r="AE383" s="184"/>
      <c r="AF383" s="181"/>
      <c r="AG383" s="49"/>
      <c r="AH383" s="49"/>
      <c r="AI383" s="49"/>
      <c r="AL383" s="49"/>
      <c r="AS383" s="86"/>
    </row>
    <row r="384" spans="2:45" ht="70.5" customHeight="1">
      <c r="B384" s="49"/>
      <c r="C384" s="49"/>
      <c r="D384" s="49"/>
      <c r="E384" s="184"/>
      <c r="F384" s="180"/>
      <c r="G384" s="181"/>
      <c r="H384" s="181"/>
      <c r="I384" s="182"/>
      <c r="J384" s="182"/>
      <c r="K384" s="183"/>
      <c r="L384" s="184"/>
      <c r="M384" s="184"/>
      <c r="N384" s="181"/>
      <c r="O384" s="181"/>
      <c r="P384" s="181"/>
      <c r="Q384" s="184"/>
      <c r="R384" s="184"/>
      <c r="S384" s="184"/>
      <c r="T384" s="182"/>
      <c r="U384" s="182"/>
      <c r="V384" s="183"/>
      <c r="W384" s="184"/>
      <c r="X384" s="184"/>
      <c r="Y384" s="184"/>
      <c r="Z384" s="184"/>
      <c r="AA384" s="181"/>
      <c r="AB384" s="184"/>
      <c r="AC384" s="184"/>
      <c r="AD384" s="181"/>
      <c r="AE384" s="184"/>
      <c r="AF384" s="181"/>
      <c r="AG384" s="49"/>
      <c r="AH384" s="49"/>
      <c r="AI384" s="49"/>
      <c r="AL384" s="49"/>
      <c r="AS384" s="86"/>
    </row>
    <row r="385" spans="2:45" ht="70.5" customHeight="1">
      <c r="B385" s="49"/>
      <c r="C385" s="49"/>
      <c r="D385" s="49"/>
      <c r="E385" s="184"/>
      <c r="F385" s="180"/>
      <c r="G385" s="181"/>
      <c r="H385" s="181"/>
      <c r="I385" s="182"/>
      <c r="J385" s="182"/>
      <c r="K385" s="183"/>
      <c r="L385" s="184"/>
      <c r="M385" s="184"/>
      <c r="N385" s="181"/>
      <c r="O385" s="181"/>
      <c r="P385" s="181"/>
      <c r="Q385" s="184"/>
      <c r="R385" s="184"/>
      <c r="S385" s="184"/>
      <c r="T385" s="182"/>
      <c r="U385" s="182"/>
      <c r="V385" s="183"/>
      <c r="W385" s="184"/>
      <c r="X385" s="184"/>
      <c r="Y385" s="184"/>
      <c r="Z385" s="184"/>
      <c r="AA385" s="181"/>
      <c r="AB385" s="184"/>
      <c r="AC385" s="184"/>
      <c r="AD385" s="181"/>
      <c r="AE385" s="184"/>
      <c r="AF385" s="181"/>
      <c r="AG385" s="49"/>
      <c r="AH385" s="49"/>
      <c r="AI385" s="49"/>
      <c r="AL385" s="49"/>
      <c r="AS385" s="86"/>
    </row>
    <row r="386" spans="2:45" ht="70.5" customHeight="1">
      <c r="B386" s="49"/>
      <c r="C386" s="49"/>
      <c r="D386" s="49"/>
      <c r="E386" s="184"/>
      <c r="F386" s="180"/>
      <c r="G386" s="181"/>
      <c r="H386" s="181"/>
      <c r="I386" s="182"/>
      <c r="J386" s="182"/>
      <c r="K386" s="183"/>
      <c r="L386" s="184"/>
      <c r="M386" s="184"/>
      <c r="N386" s="181"/>
      <c r="O386" s="181"/>
      <c r="P386" s="181"/>
      <c r="Q386" s="184"/>
      <c r="R386" s="184"/>
      <c r="S386" s="184"/>
      <c r="T386" s="182"/>
      <c r="U386" s="182"/>
      <c r="V386" s="183"/>
      <c r="W386" s="184"/>
      <c r="X386" s="184"/>
      <c r="Y386" s="184"/>
      <c r="Z386" s="184"/>
      <c r="AA386" s="181"/>
      <c r="AB386" s="184"/>
      <c r="AC386" s="184"/>
      <c r="AD386" s="181"/>
      <c r="AE386" s="184"/>
      <c r="AF386" s="181"/>
      <c r="AG386" s="49"/>
      <c r="AH386" s="49"/>
      <c r="AI386" s="49"/>
      <c r="AL386" s="49"/>
      <c r="AS386" s="86"/>
    </row>
    <row r="387" spans="2:45" ht="70.5" customHeight="1">
      <c r="B387" s="49"/>
      <c r="C387" s="49"/>
      <c r="D387" s="49"/>
      <c r="E387" s="184"/>
      <c r="F387" s="180"/>
      <c r="G387" s="181"/>
      <c r="H387" s="181"/>
      <c r="I387" s="182"/>
      <c r="J387" s="182"/>
      <c r="K387" s="183"/>
      <c r="L387" s="184"/>
      <c r="M387" s="184"/>
      <c r="N387" s="181"/>
      <c r="O387" s="181"/>
      <c r="P387" s="181"/>
      <c r="Q387" s="184"/>
      <c r="R387" s="184"/>
      <c r="S387" s="184"/>
      <c r="T387" s="182"/>
      <c r="U387" s="182"/>
      <c r="V387" s="183"/>
      <c r="W387" s="184"/>
      <c r="X387" s="184"/>
      <c r="Y387" s="184"/>
      <c r="Z387" s="184"/>
      <c r="AA387" s="181"/>
      <c r="AB387" s="184"/>
      <c r="AC387" s="184"/>
      <c r="AD387" s="181"/>
      <c r="AE387" s="184"/>
      <c r="AF387" s="181"/>
      <c r="AG387" s="49"/>
      <c r="AH387" s="49"/>
      <c r="AI387" s="49"/>
      <c r="AL387" s="49"/>
      <c r="AS387" s="86"/>
    </row>
    <row r="388" spans="2:45" ht="70.5" customHeight="1">
      <c r="B388" s="49"/>
      <c r="C388" s="49"/>
      <c r="D388" s="49"/>
      <c r="E388" s="184"/>
      <c r="F388" s="180"/>
      <c r="G388" s="181"/>
      <c r="H388" s="181"/>
      <c r="I388" s="182"/>
      <c r="J388" s="182"/>
      <c r="K388" s="183"/>
      <c r="L388" s="184"/>
      <c r="M388" s="184"/>
      <c r="N388" s="181"/>
      <c r="O388" s="181"/>
      <c r="P388" s="181"/>
      <c r="Q388" s="184"/>
      <c r="R388" s="184"/>
      <c r="S388" s="184"/>
      <c r="T388" s="182"/>
      <c r="U388" s="182"/>
      <c r="V388" s="183"/>
      <c r="W388" s="184"/>
      <c r="X388" s="184"/>
      <c r="Y388" s="184"/>
      <c r="Z388" s="184"/>
      <c r="AA388" s="181"/>
      <c r="AB388" s="184"/>
      <c r="AC388" s="184"/>
      <c r="AD388" s="181"/>
      <c r="AE388" s="184"/>
      <c r="AF388" s="181"/>
      <c r="AG388" s="49"/>
      <c r="AH388" s="49"/>
      <c r="AI388" s="49"/>
      <c r="AL388" s="49"/>
      <c r="AS388" s="86"/>
    </row>
    <row r="389" spans="2:45" ht="70.5" customHeight="1">
      <c r="B389" s="49"/>
      <c r="C389" s="49"/>
      <c r="D389" s="49"/>
      <c r="E389" s="184"/>
      <c r="F389" s="180"/>
      <c r="G389" s="181"/>
      <c r="H389" s="181"/>
      <c r="I389" s="182"/>
      <c r="J389" s="182"/>
      <c r="K389" s="183"/>
      <c r="L389" s="184"/>
      <c r="M389" s="184"/>
      <c r="N389" s="181"/>
      <c r="O389" s="181"/>
      <c r="P389" s="181"/>
      <c r="Q389" s="184"/>
      <c r="R389" s="184"/>
      <c r="S389" s="184"/>
      <c r="T389" s="182"/>
      <c r="U389" s="182"/>
      <c r="V389" s="183"/>
      <c r="W389" s="184"/>
      <c r="X389" s="184"/>
      <c r="Y389" s="184"/>
      <c r="Z389" s="184"/>
      <c r="AA389" s="181"/>
      <c r="AB389" s="184"/>
      <c r="AC389" s="184"/>
      <c r="AD389" s="181"/>
      <c r="AE389" s="184"/>
      <c r="AF389" s="181"/>
      <c r="AG389" s="49"/>
      <c r="AH389" s="49"/>
      <c r="AI389" s="49"/>
      <c r="AL389" s="49"/>
      <c r="AS389" s="86"/>
    </row>
    <row r="390" spans="2:45" ht="70.5" customHeight="1">
      <c r="B390" s="49"/>
      <c r="C390" s="49"/>
      <c r="D390" s="49"/>
      <c r="E390" s="184"/>
      <c r="F390" s="180"/>
      <c r="G390" s="181"/>
      <c r="H390" s="181"/>
      <c r="I390" s="182"/>
      <c r="J390" s="182"/>
      <c r="K390" s="183"/>
      <c r="L390" s="184"/>
      <c r="M390" s="184"/>
      <c r="N390" s="181"/>
      <c r="O390" s="181"/>
      <c r="P390" s="181"/>
      <c r="Q390" s="184"/>
      <c r="R390" s="184"/>
      <c r="S390" s="184"/>
      <c r="T390" s="182"/>
      <c r="U390" s="182"/>
      <c r="V390" s="183"/>
      <c r="W390" s="184"/>
      <c r="X390" s="184"/>
      <c r="Y390" s="184"/>
      <c r="Z390" s="184"/>
      <c r="AA390" s="181"/>
      <c r="AB390" s="184"/>
      <c r="AC390" s="184"/>
      <c r="AD390" s="181"/>
      <c r="AE390" s="184"/>
      <c r="AF390" s="181"/>
      <c r="AG390" s="49"/>
      <c r="AH390" s="49"/>
      <c r="AI390" s="49"/>
      <c r="AL390" s="49"/>
      <c r="AS390" s="86"/>
    </row>
    <row r="391" spans="2:45" ht="70.5" customHeight="1">
      <c r="B391" s="49"/>
      <c r="C391" s="49"/>
      <c r="D391" s="49"/>
      <c r="E391" s="184"/>
      <c r="F391" s="180"/>
      <c r="G391" s="181"/>
      <c r="H391" s="181"/>
      <c r="I391" s="182"/>
      <c r="J391" s="182"/>
      <c r="K391" s="183"/>
      <c r="L391" s="184"/>
      <c r="M391" s="184"/>
      <c r="N391" s="181"/>
      <c r="O391" s="181"/>
      <c r="P391" s="181"/>
      <c r="Q391" s="184"/>
      <c r="R391" s="184"/>
      <c r="S391" s="184"/>
      <c r="T391" s="182"/>
      <c r="U391" s="182"/>
      <c r="V391" s="183"/>
      <c r="W391" s="184"/>
      <c r="X391" s="184"/>
      <c r="Y391" s="184"/>
      <c r="Z391" s="184"/>
      <c r="AA391" s="181"/>
      <c r="AB391" s="184"/>
      <c r="AC391" s="184"/>
      <c r="AD391" s="181"/>
      <c r="AE391" s="184"/>
      <c r="AF391" s="181"/>
      <c r="AG391" s="49"/>
      <c r="AH391" s="49"/>
      <c r="AI391" s="49"/>
      <c r="AL391" s="49"/>
      <c r="AS391" s="86"/>
    </row>
    <row r="392" spans="2:45" ht="70.5" customHeight="1">
      <c r="B392" s="49"/>
      <c r="C392" s="49"/>
      <c r="D392" s="49"/>
      <c r="E392" s="184"/>
      <c r="F392" s="180"/>
      <c r="G392" s="181"/>
      <c r="H392" s="181"/>
      <c r="I392" s="182"/>
      <c r="J392" s="182"/>
      <c r="K392" s="183"/>
      <c r="L392" s="184"/>
      <c r="M392" s="184"/>
      <c r="N392" s="181"/>
      <c r="O392" s="181"/>
      <c r="P392" s="181"/>
      <c r="Q392" s="184"/>
      <c r="R392" s="184"/>
      <c r="S392" s="184"/>
      <c r="T392" s="182"/>
      <c r="U392" s="182"/>
      <c r="V392" s="183"/>
      <c r="W392" s="184"/>
      <c r="X392" s="184"/>
      <c r="Y392" s="184"/>
      <c r="Z392" s="184"/>
      <c r="AA392" s="181"/>
      <c r="AB392" s="184"/>
      <c r="AC392" s="184"/>
      <c r="AD392" s="181"/>
      <c r="AE392" s="184"/>
      <c r="AF392" s="181"/>
      <c r="AG392" s="49"/>
      <c r="AH392" s="49"/>
      <c r="AI392" s="49"/>
      <c r="AL392" s="49"/>
      <c r="AS392" s="86"/>
    </row>
    <row r="393" spans="2:45" ht="70.5" customHeight="1">
      <c r="B393" s="49"/>
      <c r="C393" s="49"/>
      <c r="D393" s="49"/>
      <c r="E393" s="184"/>
      <c r="F393" s="180"/>
      <c r="G393" s="181"/>
      <c r="H393" s="181"/>
      <c r="I393" s="182"/>
      <c r="J393" s="182"/>
      <c r="K393" s="183"/>
      <c r="L393" s="184"/>
      <c r="M393" s="184"/>
      <c r="N393" s="181"/>
      <c r="O393" s="181"/>
      <c r="P393" s="181"/>
      <c r="Q393" s="184"/>
      <c r="R393" s="184"/>
      <c r="S393" s="184"/>
      <c r="T393" s="182"/>
      <c r="U393" s="182"/>
      <c r="V393" s="183"/>
      <c r="W393" s="184"/>
      <c r="X393" s="184"/>
      <c r="Y393" s="184"/>
      <c r="Z393" s="184"/>
      <c r="AA393" s="181"/>
      <c r="AB393" s="184"/>
      <c r="AC393" s="184"/>
      <c r="AD393" s="181"/>
      <c r="AE393" s="184"/>
      <c r="AF393" s="181"/>
      <c r="AG393" s="49"/>
      <c r="AH393" s="49"/>
      <c r="AI393" s="49"/>
      <c r="AL393" s="49"/>
      <c r="AS393" s="86"/>
    </row>
    <row r="394" spans="2:45" ht="70.5" customHeight="1">
      <c r="B394" s="49"/>
      <c r="C394" s="49"/>
      <c r="D394" s="49"/>
      <c r="E394" s="184"/>
      <c r="F394" s="180"/>
      <c r="G394" s="181"/>
      <c r="H394" s="181"/>
      <c r="I394" s="182"/>
      <c r="J394" s="182"/>
      <c r="K394" s="183"/>
      <c r="L394" s="184"/>
      <c r="M394" s="184"/>
      <c r="N394" s="181"/>
      <c r="O394" s="181"/>
      <c r="P394" s="181"/>
      <c r="Q394" s="184"/>
      <c r="R394" s="184"/>
      <c r="S394" s="184"/>
      <c r="T394" s="182"/>
      <c r="U394" s="182"/>
      <c r="V394" s="183"/>
      <c r="W394" s="184"/>
      <c r="X394" s="184"/>
      <c r="Y394" s="184"/>
      <c r="Z394" s="184"/>
      <c r="AA394" s="181"/>
      <c r="AB394" s="184"/>
      <c r="AC394" s="184"/>
      <c r="AD394" s="181"/>
      <c r="AE394" s="184"/>
      <c r="AF394" s="181"/>
      <c r="AG394" s="49"/>
      <c r="AH394" s="49"/>
      <c r="AI394" s="49"/>
      <c r="AL394" s="49"/>
      <c r="AS394" s="86"/>
    </row>
    <row r="395" spans="2:45" ht="70.5" customHeight="1">
      <c r="B395" s="49"/>
      <c r="C395" s="49"/>
      <c r="D395" s="49"/>
      <c r="E395" s="184"/>
      <c r="F395" s="180"/>
      <c r="G395" s="181"/>
      <c r="H395" s="181"/>
      <c r="I395" s="182"/>
      <c r="J395" s="182"/>
      <c r="K395" s="183"/>
      <c r="L395" s="184"/>
      <c r="M395" s="184"/>
      <c r="N395" s="181"/>
      <c r="O395" s="181"/>
      <c r="P395" s="181"/>
      <c r="Q395" s="184"/>
      <c r="R395" s="184"/>
      <c r="S395" s="184"/>
      <c r="T395" s="182"/>
      <c r="U395" s="182"/>
      <c r="V395" s="183"/>
      <c r="W395" s="184"/>
      <c r="X395" s="184"/>
      <c r="Y395" s="184"/>
      <c r="Z395" s="184"/>
      <c r="AA395" s="181"/>
      <c r="AB395" s="184"/>
      <c r="AC395" s="184"/>
      <c r="AD395" s="181"/>
      <c r="AE395" s="184"/>
      <c r="AF395" s="181"/>
      <c r="AG395" s="49"/>
      <c r="AH395" s="49"/>
      <c r="AI395" s="49"/>
      <c r="AL395" s="49"/>
      <c r="AS395" s="86"/>
    </row>
    <row r="396" spans="2:45" ht="70.5" customHeight="1">
      <c r="B396" s="49"/>
      <c r="C396" s="49"/>
      <c r="D396" s="49"/>
      <c r="E396" s="184"/>
      <c r="F396" s="180"/>
      <c r="G396" s="181"/>
      <c r="H396" s="181"/>
      <c r="I396" s="182"/>
      <c r="J396" s="182"/>
      <c r="K396" s="183"/>
      <c r="L396" s="184"/>
      <c r="M396" s="184"/>
      <c r="N396" s="181"/>
      <c r="O396" s="181"/>
      <c r="P396" s="181"/>
      <c r="Q396" s="184"/>
      <c r="R396" s="184"/>
      <c r="S396" s="184"/>
      <c r="T396" s="182"/>
      <c r="U396" s="182"/>
      <c r="V396" s="183"/>
      <c r="W396" s="184"/>
      <c r="X396" s="184"/>
      <c r="Y396" s="184"/>
      <c r="Z396" s="184"/>
      <c r="AA396" s="181"/>
      <c r="AB396" s="184"/>
      <c r="AC396" s="184"/>
      <c r="AD396" s="181"/>
      <c r="AE396" s="184"/>
      <c r="AF396" s="181"/>
      <c r="AG396" s="49"/>
      <c r="AH396" s="49"/>
      <c r="AI396" s="49"/>
      <c r="AL396" s="49"/>
      <c r="AS396" s="86"/>
    </row>
    <row r="397" spans="2:45" ht="70.5" customHeight="1">
      <c r="B397" s="49"/>
      <c r="C397" s="49"/>
      <c r="D397" s="49"/>
      <c r="E397" s="184"/>
      <c r="F397" s="180"/>
      <c r="G397" s="181"/>
      <c r="H397" s="181"/>
      <c r="I397" s="182"/>
      <c r="J397" s="182"/>
      <c r="K397" s="183"/>
      <c r="L397" s="184"/>
      <c r="M397" s="184"/>
      <c r="N397" s="181"/>
      <c r="O397" s="181"/>
      <c r="P397" s="181"/>
      <c r="Q397" s="184"/>
      <c r="R397" s="184"/>
      <c r="S397" s="184"/>
      <c r="T397" s="182"/>
      <c r="U397" s="182"/>
      <c r="V397" s="183"/>
      <c r="W397" s="184"/>
      <c r="X397" s="184"/>
      <c r="Y397" s="184"/>
      <c r="Z397" s="184"/>
      <c r="AA397" s="181"/>
      <c r="AB397" s="184"/>
      <c r="AC397" s="184"/>
      <c r="AD397" s="181"/>
      <c r="AE397" s="184"/>
      <c r="AF397" s="181"/>
      <c r="AG397" s="49"/>
      <c r="AH397" s="49"/>
      <c r="AI397" s="49"/>
      <c r="AL397" s="49"/>
      <c r="AS397" s="86"/>
    </row>
    <row r="398" spans="2:45" ht="70.5" customHeight="1">
      <c r="B398" s="49"/>
      <c r="C398" s="49"/>
      <c r="D398" s="49"/>
      <c r="E398" s="184"/>
      <c r="F398" s="180"/>
      <c r="G398" s="181"/>
      <c r="H398" s="181"/>
      <c r="I398" s="182"/>
      <c r="J398" s="182"/>
      <c r="K398" s="183"/>
      <c r="L398" s="184"/>
      <c r="M398" s="184"/>
      <c r="N398" s="181"/>
      <c r="O398" s="181"/>
      <c r="P398" s="181"/>
      <c r="Q398" s="184"/>
      <c r="R398" s="184"/>
      <c r="S398" s="184"/>
      <c r="T398" s="182"/>
      <c r="U398" s="182"/>
      <c r="V398" s="183"/>
      <c r="W398" s="184"/>
      <c r="X398" s="184"/>
      <c r="Y398" s="184"/>
      <c r="Z398" s="184"/>
      <c r="AA398" s="181"/>
      <c r="AB398" s="184"/>
      <c r="AC398" s="184"/>
      <c r="AD398" s="181"/>
      <c r="AE398" s="184"/>
      <c r="AF398" s="181"/>
      <c r="AG398" s="49"/>
      <c r="AH398" s="49"/>
      <c r="AI398" s="49"/>
      <c r="AL398" s="49"/>
      <c r="AS398" s="86"/>
    </row>
    <row r="399" spans="2:45" ht="70.5" customHeight="1">
      <c r="B399" s="49"/>
      <c r="C399" s="49"/>
      <c r="D399" s="49"/>
      <c r="E399" s="184"/>
      <c r="F399" s="180"/>
      <c r="G399" s="181"/>
      <c r="H399" s="181"/>
      <c r="I399" s="182"/>
      <c r="J399" s="182"/>
      <c r="K399" s="183"/>
      <c r="L399" s="184"/>
      <c r="M399" s="184"/>
      <c r="N399" s="181"/>
      <c r="O399" s="181"/>
      <c r="P399" s="181"/>
      <c r="Q399" s="184"/>
      <c r="R399" s="184"/>
      <c r="S399" s="184"/>
      <c r="T399" s="182"/>
      <c r="U399" s="182"/>
      <c r="V399" s="183"/>
      <c r="W399" s="184"/>
      <c r="X399" s="184"/>
      <c r="Y399" s="184"/>
      <c r="Z399" s="184"/>
      <c r="AA399" s="181"/>
      <c r="AB399" s="184"/>
      <c r="AC399" s="184"/>
      <c r="AD399" s="181"/>
      <c r="AE399" s="184"/>
      <c r="AF399" s="181"/>
      <c r="AG399" s="49"/>
      <c r="AH399" s="49"/>
      <c r="AI399" s="49"/>
      <c r="AL399" s="49"/>
      <c r="AS399" s="86"/>
    </row>
    <row r="400" spans="2:45" ht="70.5" customHeight="1">
      <c r="B400" s="49"/>
      <c r="C400" s="49"/>
      <c r="D400" s="49"/>
      <c r="E400" s="184"/>
      <c r="F400" s="180"/>
      <c r="G400" s="181"/>
      <c r="H400" s="181"/>
      <c r="I400" s="182"/>
      <c r="J400" s="182"/>
      <c r="K400" s="183"/>
      <c r="L400" s="184"/>
      <c r="M400" s="184"/>
      <c r="N400" s="181"/>
      <c r="O400" s="181"/>
      <c r="P400" s="181"/>
      <c r="Q400" s="184"/>
      <c r="R400" s="184"/>
      <c r="S400" s="184"/>
      <c r="T400" s="182"/>
      <c r="U400" s="182"/>
      <c r="V400" s="183"/>
      <c r="W400" s="184"/>
      <c r="X400" s="184"/>
      <c r="Y400" s="184"/>
      <c r="Z400" s="184"/>
      <c r="AA400" s="181"/>
      <c r="AB400" s="184"/>
      <c r="AC400" s="184"/>
      <c r="AD400" s="181"/>
      <c r="AE400" s="184"/>
      <c r="AF400" s="181"/>
      <c r="AG400" s="49"/>
      <c r="AH400" s="49"/>
      <c r="AI400" s="49"/>
      <c r="AL400" s="49"/>
      <c r="AS400" s="86"/>
    </row>
    <row r="401" spans="2:45" ht="70.5" customHeight="1">
      <c r="B401" s="49"/>
      <c r="C401" s="49"/>
      <c r="D401" s="49"/>
      <c r="E401" s="184"/>
      <c r="F401" s="180"/>
      <c r="G401" s="181"/>
      <c r="H401" s="181"/>
      <c r="I401" s="182"/>
      <c r="J401" s="182"/>
      <c r="K401" s="183"/>
      <c r="L401" s="184"/>
      <c r="M401" s="184"/>
      <c r="N401" s="181"/>
      <c r="O401" s="181"/>
      <c r="P401" s="181"/>
      <c r="Q401" s="184"/>
      <c r="R401" s="184"/>
      <c r="S401" s="184"/>
      <c r="T401" s="182"/>
      <c r="U401" s="182"/>
      <c r="V401" s="183"/>
      <c r="W401" s="184"/>
      <c r="X401" s="184"/>
      <c r="Y401" s="184"/>
      <c r="Z401" s="184"/>
      <c r="AA401" s="181"/>
      <c r="AB401" s="184"/>
      <c r="AC401" s="184"/>
      <c r="AD401" s="181"/>
      <c r="AE401" s="184"/>
      <c r="AF401" s="181"/>
      <c r="AG401" s="49"/>
      <c r="AH401" s="49"/>
      <c r="AI401" s="49"/>
      <c r="AL401" s="49"/>
      <c r="AS401" s="86"/>
    </row>
    <row r="402" spans="2:45" ht="70.5" customHeight="1">
      <c r="B402" s="49"/>
      <c r="C402" s="49"/>
      <c r="D402" s="49"/>
      <c r="E402" s="184"/>
      <c r="F402" s="180"/>
      <c r="G402" s="181"/>
      <c r="H402" s="181"/>
      <c r="I402" s="182"/>
      <c r="J402" s="182"/>
      <c r="K402" s="183"/>
      <c r="L402" s="184"/>
      <c r="M402" s="184"/>
      <c r="N402" s="181"/>
      <c r="O402" s="181"/>
      <c r="P402" s="181"/>
      <c r="Q402" s="184"/>
      <c r="R402" s="184"/>
      <c r="S402" s="184"/>
      <c r="T402" s="182"/>
      <c r="U402" s="182"/>
      <c r="V402" s="183"/>
      <c r="W402" s="184"/>
      <c r="X402" s="184"/>
      <c r="Y402" s="184"/>
      <c r="Z402" s="184"/>
      <c r="AA402" s="181"/>
      <c r="AB402" s="184"/>
      <c r="AC402" s="184"/>
      <c r="AD402" s="181"/>
      <c r="AE402" s="184"/>
      <c r="AF402" s="181"/>
      <c r="AG402" s="49"/>
      <c r="AH402" s="49"/>
      <c r="AI402" s="49"/>
      <c r="AL402" s="49"/>
      <c r="AS402" s="86"/>
    </row>
    <row r="403" spans="2:45" ht="70.5" customHeight="1">
      <c r="B403" s="49"/>
      <c r="C403" s="49"/>
      <c r="D403" s="49"/>
      <c r="E403" s="184"/>
      <c r="F403" s="180"/>
      <c r="G403" s="181"/>
      <c r="H403" s="181"/>
      <c r="I403" s="182"/>
      <c r="J403" s="182"/>
      <c r="K403" s="183"/>
      <c r="L403" s="184"/>
      <c r="M403" s="184"/>
      <c r="N403" s="181"/>
      <c r="O403" s="181"/>
      <c r="P403" s="181"/>
      <c r="Q403" s="184"/>
      <c r="R403" s="184"/>
      <c r="S403" s="184"/>
      <c r="T403" s="182"/>
      <c r="U403" s="182"/>
      <c r="V403" s="183"/>
      <c r="W403" s="184"/>
      <c r="X403" s="184"/>
      <c r="Y403" s="184"/>
      <c r="Z403" s="184"/>
      <c r="AA403" s="181"/>
      <c r="AB403" s="184"/>
      <c r="AC403" s="184"/>
      <c r="AD403" s="181"/>
      <c r="AE403" s="184"/>
      <c r="AF403" s="181"/>
      <c r="AG403" s="49"/>
      <c r="AH403" s="49"/>
      <c r="AI403" s="49"/>
      <c r="AL403" s="49"/>
      <c r="AS403" s="86"/>
    </row>
    <row r="404" spans="2:45" ht="70.5" customHeight="1">
      <c r="B404" s="49"/>
      <c r="C404" s="49"/>
      <c r="D404" s="49"/>
      <c r="E404" s="184"/>
      <c r="F404" s="180"/>
      <c r="G404" s="181"/>
      <c r="H404" s="181"/>
      <c r="I404" s="182"/>
      <c r="J404" s="182"/>
      <c r="K404" s="183"/>
      <c r="L404" s="184"/>
      <c r="M404" s="184"/>
      <c r="N404" s="181"/>
      <c r="O404" s="181"/>
      <c r="P404" s="181"/>
      <c r="Q404" s="184"/>
      <c r="R404" s="184"/>
      <c r="S404" s="184"/>
      <c r="T404" s="182"/>
      <c r="U404" s="182"/>
      <c r="V404" s="183"/>
      <c r="W404" s="184"/>
      <c r="X404" s="184"/>
      <c r="Y404" s="184"/>
      <c r="Z404" s="184"/>
      <c r="AA404" s="181"/>
      <c r="AB404" s="184"/>
      <c r="AC404" s="184"/>
      <c r="AD404" s="181"/>
      <c r="AE404" s="184"/>
      <c r="AF404" s="181"/>
      <c r="AG404" s="49"/>
      <c r="AH404" s="49"/>
      <c r="AI404" s="49"/>
      <c r="AL404" s="49"/>
      <c r="AS404" s="86"/>
    </row>
    <row r="405" spans="2:45" ht="70.5" customHeight="1">
      <c r="B405" s="49"/>
      <c r="C405" s="49"/>
      <c r="D405" s="49"/>
      <c r="E405" s="184"/>
      <c r="F405" s="180"/>
      <c r="G405" s="181"/>
      <c r="H405" s="181"/>
      <c r="I405" s="182"/>
      <c r="J405" s="182"/>
      <c r="K405" s="183"/>
      <c r="L405" s="184"/>
      <c r="M405" s="184"/>
      <c r="N405" s="181"/>
      <c r="O405" s="181"/>
      <c r="P405" s="181"/>
      <c r="Q405" s="184"/>
      <c r="R405" s="184"/>
      <c r="S405" s="184"/>
      <c r="T405" s="182"/>
      <c r="U405" s="182"/>
      <c r="V405" s="183"/>
      <c r="W405" s="184"/>
      <c r="X405" s="184"/>
      <c r="Y405" s="184"/>
      <c r="Z405" s="184"/>
      <c r="AA405" s="181"/>
      <c r="AB405" s="184"/>
      <c r="AC405" s="184"/>
      <c r="AD405" s="181"/>
      <c r="AE405" s="184"/>
      <c r="AF405" s="181"/>
      <c r="AG405" s="49"/>
      <c r="AH405" s="49"/>
      <c r="AI405" s="49"/>
      <c r="AL405" s="49"/>
      <c r="AS405" s="86"/>
    </row>
    <row r="406" spans="2:45" ht="70.5" customHeight="1">
      <c r="B406" s="49"/>
      <c r="C406" s="49"/>
      <c r="D406" s="49"/>
      <c r="E406" s="184"/>
      <c r="F406" s="180"/>
      <c r="G406" s="181"/>
      <c r="H406" s="181"/>
      <c r="I406" s="182"/>
      <c r="J406" s="182"/>
      <c r="K406" s="183"/>
      <c r="L406" s="184"/>
      <c r="M406" s="184"/>
      <c r="N406" s="181"/>
      <c r="O406" s="181"/>
      <c r="P406" s="181"/>
      <c r="Q406" s="184"/>
      <c r="R406" s="184"/>
      <c r="S406" s="184"/>
      <c r="T406" s="182"/>
      <c r="U406" s="182"/>
      <c r="V406" s="183"/>
      <c r="W406" s="184"/>
      <c r="X406" s="184"/>
      <c r="Y406" s="184"/>
      <c r="Z406" s="184"/>
      <c r="AA406" s="181"/>
      <c r="AB406" s="184"/>
      <c r="AC406" s="184"/>
      <c r="AD406" s="181"/>
      <c r="AE406" s="184"/>
      <c r="AF406" s="181"/>
      <c r="AG406" s="49"/>
      <c r="AH406" s="49"/>
      <c r="AI406" s="49"/>
      <c r="AL406" s="49"/>
      <c r="AS406" s="86"/>
    </row>
    <row r="407" spans="2:45" ht="70.5" customHeight="1">
      <c r="B407" s="49"/>
      <c r="C407" s="49"/>
      <c r="D407" s="49"/>
      <c r="E407" s="184"/>
      <c r="F407" s="180"/>
      <c r="G407" s="181"/>
      <c r="H407" s="181"/>
      <c r="I407" s="182"/>
      <c r="J407" s="182"/>
      <c r="K407" s="183"/>
      <c r="L407" s="184"/>
      <c r="M407" s="184"/>
      <c r="N407" s="181"/>
      <c r="O407" s="181"/>
      <c r="P407" s="181"/>
      <c r="Q407" s="184"/>
      <c r="R407" s="184"/>
      <c r="S407" s="184"/>
      <c r="T407" s="182"/>
      <c r="U407" s="182"/>
      <c r="V407" s="183"/>
      <c r="W407" s="184"/>
      <c r="X407" s="184"/>
      <c r="Y407" s="184"/>
      <c r="Z407" s="184"/>
      <c r="AA407" s="181"/>
      <c r="AB407" s="184"/>
      <c r="AC407" s="184"/>
      <c r="AD407" s="181"/>
      <c r="AE407" s="184"/>
      <c r="AF407" s="181"/>
      <c r="AG407" s="49"/>
      <c r="AH407" s="49"/>
      <c r="AI407" s="49"/>
      <c r="AL407" s="49"/>
      <c r="AS407" s="86"/>
    </row>
    <row r="408" spans="2:45" ht="70.5" customHeight="1">
      <c r="B408" s="49"/>
      <c r="C408" s="49"/>
      <c r="D408" s="49"/>
      <c r="E408" s="184"/>
      <c r="F408" s="180"/>
      <c r="G408" s="181"/>
      <c r="H408" s="181"/>
      <c r="I408" s="182"/>
      <c r="J408" s="182"/>
      <c r="K408" s="183"/>
      <c r="L408" s="184"/>
      <c r="M408" s="184"/>
      <c r="N408" s="181"/>
      <c r="O408" s="181"/>
      <c r="P408" s="181"/>
      <c r="Q408" s="184"/>
      <c r="R408" s="184"/>
      <c r="S408" s="184"/>
      <c r="T408" s="182"/>
      <c r="U408" s="182"/>
      <c r="V408" s="183"/>
      <c r="W408" s="184"/>
      <c r="X408" s="184"/>
      <c r="Y408" s="184"/>
      <c r="Z408" s="184"/>
      <c r="AA408" s="181"/>
      <c r="AB408" s="184"/>
      <c r="AC408" s="184"/>
      <c r="AD408" s="181"/>
      <c r="AE408" s="184"/>
      <c r="AF408" s="181"/>
      <c r="AG408" s="49"/>
      <c r="AH408" s="49"/>
      <c r="AI408" s="49"/>
      <c r="AL408" s="49"/>
      <c r="AS408" s="86"/>
    </row>
    <row r="409" spans="2:45" ht="70.5" customHeight="1">
      <c r="B409" s="49"/>
      <c r="C409" s="49"/>
      <c r="D409" s="49"/>
      <c r="E409" s="184"/>
      <c r="F409" s="180"/>
      <c r="G409" s="181"/>
      <c r="H409" s="181"/>
      <c r="I409" s="182"/>
      <c r="J409" s="182"/>
      <c r="K409" s="183"/>
      <c r="L409" s="184"/>
      <c r="M409" s="184"/>
      <c r="N409" s="181"/>
      <c r="O409" s="181"/>
      <c r="P409" s="181"/>
      <c r="Q409" s="184"/>
      <c r="R409" s="184"/>
      <c r="S409" s="184"/>
      <c r="T409" s="182"/>
      <c r="U409" s="182"/>
      <c r="V409" s="183"/>
      <c r="W409" s="184"/>
      <c r="X409" s="184"/>
      <c r="Y409" s="184"/>
      <c r="Z409" s="184"/>
      <c r="AA409" s="181"/>
      <c r="AB409" s="184"/>
      <c r="AC409" s="184"/>
      <c r="AD409" s="181"/>
      <c r="AE409" s="184"/>
      <c r="AF409" s="181"/>
      <c r="AG409" s="49"/>
      <c r="AH409" s="49"/>
      <c r="AI409" s="49"/>
      <c r="AL409" s="49"/>
      <c r="AS409" s="86"/>
    </row>
    <row r="410" spans="2:45" ht="70.5" customHeight="1">
      <c r="B410" s="49"/>
      <c r="C410" s="49"/>
      <c r="D410" s="49"/>
      <c r="E410" s="184"/>
      <c r="F410" s="180"/>
      <c r="G410" s="181"/>
      <c r="H410" s="181"/>
      <c r="I410" s="182"/>
      <c r="J410" s="182"/>
      <c r="K410" s="183"/>
      <c r="L410" s="184"/>
      <c r="M410" s="184"/>
      <c r="N410" s="181"/>
      <c r="O410" s="181"/>
      <c r="P410" s="181"/>
      <c r="Q410" s="184"/>
      <c r="R410" s="184"/>
      <c r="S410" s="184"/>
      <c r="T410" s="182"/>
      <c r="U410" s="182"/>
      <c r="V410" s="183"/>
      <c r="W410" s="184"/>
      <c r="X410" s="184"/>
      <c r="Y410" s="184"/>
      <c r="Z410" s="184"/>
      <c r="AA410" s="181"/>
      <c r="AB410" s="184"/>
      <c r="AC410" s="184"/>
      <c r="AD410" s="181"/>
      <c r="AE410" s="184"/>
      <c r="AF410" s="181"/>
      <c r="AG410" s="49"/>
      <c r="AH410" s="49"/>
      <c r="AI410" s="49"/>
      <c r="AL410" s="49"/>
      <c r="AS410" s="86"/>
    </row>
    <row r="411" spans="2:45" ht="70.5" customHeight="1">
      <c r="B411" s="49"/>
      <c r="C411" s="49"/>
      <c r="D411" s="49"/>
      <c r="E411" s="184"/>
      <c r="F411" s="180"/>
      <c r="G411" s="181"/>
      <c r="H411" s="181"/>
      <c r="I411" s="182"/>
      <c r="J411" s="182"/>
      <c r="K411" s="183"/>
      <c r="L411" s="184"/>
      <c r="M411" s="184"/>
      <c r="N411" s="181"/>
      <c r="O411" s="181"/>
      <c r="P411" s="181"/>
      <c r="Q411" s="184"/>
      <c r="R411" s="184"/>
      <c r="S411" s="184"/>
      <c r="T411" s="182"/>
      <c r="U411" s="182"/>
      <c r="V411" s="183"/>
      <c r="W411" s="184"/>
      <c r="X411" s="184"/>
      <c r="Y411" s="184"/>
      <c r="Z411" s="184"/>
      <c r="AA411" s="181"/>
      <c r="AB411" s="184"/>
      <c r="AC411" s="184"/>
      <c r="AD411" s="181"/>
      <c r="AE411" s="184"/>
      <c r="AF411" s="181"/>
      <c r="AG411" s="49"/>
      <c r="AH411" s="49"/>
      <c r="AI411" s="49"/>
      <c r="AL411" s="49"/>
      <c r="AS411" s="86"/>
    </row>
    <row r="412" spans="2:45" ht="70.5" customHeight="1">
      <c r="B412" s="49"/>
      <c r="C412" s="49"/>
      <c r="D412" s="49"/>
      <c r="E412" s="184"/>
      <c r="F412" s="180"/>
      <c r="G412" s="181"/>
      <c r="H412" s="181"/>
      <c r="I412" s="182"/>
      <c r="J412" s="182"/>
      <c r="K412" s="183"/>
      <c r="L412" s="184"/>
      <c r="M412" s="184"/>
      <c r="N412" s="181"/>
      <c r="O412" s="181"/>
      <c r="P412" s="181"/>
      <c r="Q412" s="184"/>
      <c r="R412" s="184"/>
      <c r="S412" s="184"/>
      <c r="T412" s="182"/>
      <c r="U412" s="182"/>
      <c r="V412" s="183"/>
      <c r="W412" s="184"/>
      <c r="X412" s="184"/>
      <c r="Y412" s="184"/>
      <c r="Z412" s="184"/>
      <c r="AA412" s="181"/>
      <c r="AB412" s="184"/>
      <c r="AC412" s="184"/>
      <c r="AD412" s="181"/>
      <c r="AE412" s="184"/>
      <c r="AF412" s="181"/>
      <c r="AG412" s="49"/>
      <c r="AH412" s="49"/>
      <c r="AI412" s="49"/>
      <c r="AL412" s="49"/>
      <c r="AS412" s="86"/>
    </row>
    <row r="413" spans="2:45" ht="70.5" customHeight="1">
      <c r="B413" s="49"/>
      <c r="C413" s="49"/>
      <c r="D413" s="49"/>
      <c r="E413" s="184"/>
      <c r="F413" s="180"/>
      <c r="G413" s="181"/>
      <c r="H413" s="181"/>
      <c r="I413" s="182"/>
      <c r="J413" s="182"/>
      <c r="K413" s="183"/>
      <c r="L413" s="184"/>
      <c r="M413" s="184"/>
      <c r="N413" s="181"/>
      <c r="O413" s="181"/>
      <c r="P413" s="181"/>
      <c r="Q413" s="184"/>
      <c r="R413" s="184"/>
      <c r="S413" s="184"/>
      <c r="T413" s="182"/>
      <c r="U413" s="182"/>
      <c r="V413" s="183"/>
      <c r="W413" s="184"/>
      <c r="X413" s="184"/>
      <c r="Y413" s="184"/>
      <c r="Z413" s="184"/>
      <c r="AA413" s="181"/>
      <c r="AB413" s="184"/>
      <c r="AC413" s="184"/>
      <c r="AD413" s="181"/>
      <c r="AE413" s="184"/>
      <c r="AF413" s="181"/>
      <c r="AG413" s="49"/>
      <c r="AH413" s="49"/>
      <c r="AI413" s="49"/>
      <c r="AL413" s="49"/>
      <c r="AS413" s="86"/>
    </row>
    <row r="414" spans="2:45" ht="70.5" customHeight="1">
      <c r="B414" s="49"/>
      <c r="C414" s="49"/>
      <c r="D414" s="49"/>
      <c r="E414" s="184"/>
      <c r="F414" s="180"/>
      <c r="G414" s="181"/>
      <c r="H414" s="181"/>
      <c r="I414" s="182"/>
      <c r="J414" s="182"/>
      <c r="K414" s="183"/>
      <c r="L414" s="184"/>
      <c r="M414" s="184"/>
      <c r="N414" s="181"/>
      <c r="O414" s="181"/>
      <c r="P414" s="181"/>
      <c r="Q414" s="184"/>
      <c r="R414" s="184"/>
      <c r="S414" s="184"/>
      <c r="T414" s="182"/>
      <c r="U414" s="182"/>
      <c r="V414" s="183"/>
      <c r="W414" s="184"/>
      <c r="X414" s="184"/>
      <c r="Y414" s="184"/>
      <c r="Z414" s="184"/>
      <c r="AA414" s="181"/>
      <c r="AB414" s="184"/>
      <c r="AC414" s="184"/>
      <c r="AD414" s="181"/>
      <c r="AE414" s="184"/>
      <c r="AF414" s="181"/>
      <c r="AG414" s="49"/>
      <c r="AH414" s="49"/>
      <c r="AI414" s="49"/>
      <c r="AL414" s="49"/>
      <c r="AS414" s="86"/>
    </row>
    <row r="415" spans="2:45" ht="70.5" customHeight="1">
      <c r="B415" s="49"/>
      <c r="C415" s="49"/>
      <c r="D415" s="49"/>
      <c r="E415" s="184"/>
      <c r="F415" s="180"/>
      <c r="G415" s="181"/>
      <c r="H415" s="181"/>
      <c r="I415" s="182"/>
      <c r="J415" s="182"/>
      <c r="K415" s="183"/>
      <c r="L415" s="184"/>
      <c r="M415" s="184"/>
      <c r="N415" s="181"/>
      <c r="O415" s="181"/>
      <c r="P415" s="181"/>
      <c r="Q415" s="184"/>
      <c r="R415" s="184"/>
      <c r="S415" s="184"/>
      <c r="T415" s="182"/>
      <c r="U415" s="182"/>
      <c r="V415" s="183"/>
      <c r="W415" s="184"/>
      <c r="X415" s="184"/>
      <c r="Y415" s="184"/>
      <c r="Z415" s="184"/>
      <c r="AA415" s="181"/>
      <c r="AB415" s="184"/>
      <c r="AC415" s="184"/>
      <c r="AD415" s="181"/>
      <c r="AE415" s="184"/>
      <c r="AF415" s="181"/>
      <c r="AG415" s="49"/>
      <c r="AH415" s="49"/>
      <c r="AI415" s="49"/>
      <c r="AL415" s="49"/>
      <c r="AS415" s="86"/>
    </row>
    <row r="416" spans="2:45" ht="70.5" customHeight="1">
      <c r="B416" s="49"/>
      <c r="C416" s="49"/>
      <c r="D416" s="49"/>
      <c r="E416" s="184"/>
      <c r="F416" s="180"/>
      <c r="G416" s="181"/>
      <c r="H416" s="181"/>
      <c r="I416" s="182"/>
      <c r="J416" s="182"/>
      <c r="K416" s="183"/>
      <c r="L416" s="184"/>
      <c r="M416" s="184"/>
      <c r="N416" s="181"/>
      <c r="O416" s="181"/>
      <c r="P416" s="181"/>
      <c r="Q416" s="184"/>
      <c r="R416" s="184"/>
      <c r="S416" s="184"/>
      <c r="T416" s="182"/>
      <c r="U416" s="182"/>
      <c r="V416" s="183"/>
      <c r="W416" s="184"/>
      <c r="X416" s="184"/>
      <c r="Y416" s="184"/>
      <c r="Z416" s="184"/>
      <c r="AA416" s="181"/>
      <c r="AB416" s="184"/>
      <c r="AC416" s="184"/>
      <c r="AD416" s="181"/>
      <c r="AE416" s="184"/>
      <c r="AF416" s="181"/>
      <c r="AG416" s="49"/>
      <c r="AH416" s="49"/>
      <c r="AI416" s="49"/>
      <c r="AL416" s="49"/>
      <c r="AS416" s="86"/>
    </row>
    <row r="417" spans="2:45" ht="70.5" customHeight="1">
      <c r="B417" s="49"/>
      <c r="C417" s="49"/>
      <c r="D417" s="49"/>
      <c r="E417" s="184"/>
      <c r="F417" s="180"/>
      <c r="G417" s="181"/>
      <c r="H417" s="181"/>
      <c r="I417" s="182"/>
      <c r="J417" s="182"/>
      <c r="K417" s="183"/>
      <c r="L417" s="184"/>
      <c r="M417" s="184"/>
      <c r="N417" s="181"/>
      <c r="O417" s="181"/>
      <c r="P417" s="181"/>
      <c r="Q417" s="184"/>
      <c r="R417" s="184"/>
      <c r="S417" s="184"/>
      <c r="T417" s="182"/>
      <c r="U417" s="182"/>
      <c r="V417" s="183"/>
      <c r="W417" s="184"/>
      <c r="X417" s="184"/>
      <c r="Y417" s="184"/>
      <c r="Z417" s="184"/>
      <c r="AA417" s="181"/>
      <c r="AB417" s="184"/>
      <c r="AC417" s="184"/>
      <c r="AD417" s="181"/>
      <c r="AE417" s="184"/>
      <c r="AF417" s="181"/>
      <c r="AG417" s="49"/>
      <c r="AH417" s="49"/>
      <c r="AI417" s="49"/>
      <c r="AL417" s="49"/>
      <c r="AS417" s="86"/>
    </row>
    <row r="418" spans="2:45" ht="70.5" customHeight="1">
      <c r="B418" s="49"/>
      <c r="C418" s="49"/>
      <c r="D418" s="49"/>
      <c r="E418" s="184"/>
      <c r="F418" s="180"/>
      <c r="G418" s="181"/>
      <c r="H418" s="181"/>
      <c r="I418" s="182"/>
      <c r="J418" s="182"/>
      <c r="K418" s="183"/>
      <c r="L418" s="184"/>
      <c r="M418" s="184"/>
      <c r="N418" s="181"/>
      <c r="O418" s="181"/>
      <c r="P418" s="181"/>
      <c r="Q418" s="184"/>
      <c r="R418" s="184"/>
      <c r="S418" s="184"/>
      <c r="T418" s="182"/>
      <c r="U418" s="182"/>
      <c r="V418" s="183"/>
      <c r="W418" s="184"/>
      <c r="X418" s="184"/>
      <c r="Y418" s="184"/>
      <c r="Z418" s="184"/>
      <c r="AA418" s="181"/>
      <c r="AB418" s="184"/>
      <c r="AC418" s="184"/>
      <c r="AD418" s="181"/>
      <c r="AE418" s="184"/>
      <c r="AF418" s="181"/>
      <c r="AG418" s="49"/>
      <c r="AH418" s="49"/>
      <c r="AI418" s="49"/>
      <c r="AL418" s="49"/>
      <c r="AS418" s="86"/>
    </row>
    <row r="419" spans="2:45" ht="70.5" customHeight="1">
      <c r="B419" s="49"/>
      <c r="C419" s="49"/>
      <c r="D419" s="49"/>
      <c r="E419" s="184"/>
      <c r="F419" s="180"/>
      <c r="G419" s="181"/>
      <c r="H419" s="181"/>
      <c r="I419" s="182"/>
      <c r="J419" s="182"/>
      <c r="K419" s="183"/>
      <c r="L419" s="184"/>
      <c r="M419" s="184"/>
      <c r="N419" s="181"/>
      <c r="O419" s="181"/>
      <c r="P419" s="181"/>
      <c r="Q419" s="184"/>
      <c r="R419" s="184"/>
      <c r="S419" s="184"/>
      <c r="T419" s="182"/>
      <c r="U419" s="182"/>
      <c r="V419" s="183"/>
      <c r="W419" s="184"/>
      <c r="X419" s="184"/>
      <c r="Y419" s="184"/>
      <c r="Z419" s="184"/>
      <c r="AA419" s="181"/>
      <c r="AB419" s="184"/>
      <c r="AC419" s="184"/>
      <c r="AD419" s="181"/>
      <c r="AE419" s="184"/>
      <c r="AF419" s="181"/>
      <c r="AG419" s="49"/>
      <c r="AH419" s="49"/>
      <c r="AI419" s="49"/>
      <c r="AL419" s="49"/>
      <c r="AS419" s="86"/>
    </row>
    <row r="420" spans="2:45" ht="70.5" customHeight="1">
      <c r="B420" s="49"/>
      <c r="C420" s="49"/>
      <c r="D420" s="49"/>
      <c r="E420" s="184"/>
      <c r="F420" s="180"/>
      <c r="G420" s="181"/>
      <c r="H420" s="181"/>
      <c r="I420" s="182"/>
      <c r="J420" s="182"/>
      <c r="K420" s="183"/>
      <c r="L420" s="184"/>
      <c r="M420" s="184"/>
      <c r="N420" s="181"/>
      <c r="O420" s="181"/>
      <c r="P420" s="181"/>
      <c r="Q420" s="184"/>
      <c r="R420" s="184"/>
      <c r="S420" s="184"/>
      <c r="T420" s="182"/>
      <c r="U420" s="182"/>
      <c r="V420" s="183"/>
      <c r="W420" s="184"/>
      <c r="X420" s="184"/>
      <c r="Y420" s="184"/>
      <c r="Z420" s="184"/>
      <c r="AA420" s="181"/>
      <c r="AB420" s="184"/>
      <c r="AC420" s="184"/>
      <c r="AD420" s="181"/>
      <c r="AE420" s="184"/>
      <c r="AF420" s="181"/>
      <c r="AG420" s="49"/>
      <c r="AH420" s="49"/>
      <c r="AI420" s="49"/>
      <c r="AL420" s="49"/>
      <c r="AS420" s="86"/>
    </row>
    <row r="421" spans="2:45" ht="70.5" customHeight="1">
      <c r="B421" s="49"/>
      <c r="C421" s="49"/>
      <c r="D421" s="49"/>
      <c r="E421" s="184"/>
      <c r="F421" s="180"/>
      <c r="G421" s="181"/>
      <c r="H421" s="181"/>
      <c r="I421" s="182"/>
      <c r="J421" s="182"/>
      <c r="K421" s="183"/>
      <c r="L421" s="184"/>
      <c r="M421" s="184"/>
      <c r="N421" s="181"/>
      <c r="O421" s="181"/>
      <c r="P421" s="181"/>
      <c r="Q421" s="184"/>
      <c r="R421" s="184"/>
      <c r="S421" s="184"/>
      <c r="T421" s="182"/>
      <c r="U421" s="182"/>
      <c r="V421" s="183"/>
      <c r="W421" s="184"/>
      <c r="X421" s="184"/>
      <c r="Y421" s="184"/>
      <c r="Z421" s="184"/>
      <c r="AA421" s="181"/>
      <c r="AB421" s="184"/>
      <c r="AC421" s="184"/>
      <c r="AD421" s="181"/>
      <c r="AE421" s="184"/>
      <c r="AF421" s="181"/>
      <c r="AG421" s="49"/>
      <c r="AH421" s="49"/>
      <c r="AI421" s="49"/>
      <c r="AL421" s="49"/>
      <c r="AS421" s="86"/>
    </row>
    <row r="422" spans="2:45" ht="70.5" customHeight="1">
      <c r="B422" s="49"/>
      <c r="C422" s="49"/>
      <c r="D422" s="49"/>
      <c r="E422" s="184"/>
      <c r="F422" s="180"/>
      <c r="G422" s="181"/>
      <c r="H422" s="181"/>
      <c r="I422" s="182"/>
      <c r="J422" s="182"/>
      <c r="K422" s="183"/>
      <c r="L422" s="184"/>
      <c r="M422" s="184"/>
      <c r="N422" s="181"/>
      <c r="O422" s="181"/>
      <c r="P422" s="181"/>
      <c r="Q422" s="184"/>
      <c r="R422" s="184"/>
      <c r="S422" s="184"/>
      <c r="T422" s="182"/>
      <c r="U422" s="182"/>
      <c r="V422" s="183"/>
      <c r="W422" s="184"/>
      <c r="X422" s="184"/>
      <c r="Y422" s="184"/>
      <c r="Z422" s="184"/>
      <c r="AA422" s="181"/>
      <c r="AB422" s="184"/>
      <c r="AC422" s="184"/>
      <c r="AD422" s="181"/>
      <c r="AE422" s="184"/>
      <c r="AF422" s="181"/>
      <c r="AG422" s="49"/>
      <c r="AH422" s="49"/>
      <c r="AI422" s="49"/>
      <c r="AL422" s="49"/>
      <c r="AS422" s="86"/>
    </row>
    <row r="423" spans="2:45" ht="70.5" customHeight="1">
      <c r="B423" s="49"/>
      <c r="C423" s="49"/>
      <c r="D423" s="49"/>
      <c r="E423" s="184"/>
      <c r="F423" s="180"/>
      <c r="G423" s="181"/>
      <c r="H423" s="181"/>
      <c r="I423" s="182"/>
      <c r="J423" s="182"/>
      <c r="K423" s="183"/>
      <c r="L423" s="184"/>
      <c r="M423" s="184"/>
      <c r="N423" s="181"/>
      <c r="O423" s="181"/>
      <c r="P423" s="181"/>
      <c r="Q423" s="184"/>
      <c r="R423" s="184"/>
      <c r="S423" s="184"/>
      <c r="T423" s="182"/>
      <c r="U423" s="182"/>
      <c r="V423" s="183"/>
      <c r="W423" s="184"/>
      <c r="X423" s="184"/>
      <c r="Y423" s="184"/>
      <c r="Z423" s="184"/>
      <c r="AA423" s="181"/>
      <c r="AB423" s="184"/>
      <c r="AC423" s="184"/>
      <c r="AD423" s="181"/>
      <c r="AE423" s="184"/>
      <c r="AF423" s="181"/>
      <c r="AG423" s="49"/>
      <c r="AH423" s="49"/>
      <c r="AI423" s="49"/>
      <c r="AL423" s="49"/>
      <c r="AS423" s="86"/>
    </row>
    <row r="424" spans="2:45" ht="70.5" customHeight="1">
      <c r="B424" s="49"/>
      <c r="C424" s="49"/>
      <c r="D424" s="49"/>
      <c r="E424" s="184"/>
      <c r="F424" s="180"/>
      <c r="G424" s="181"/>
      <c r="H424" s="181"/>
      <c r="I424" s="182"/>
      <c r="J424" s="182"/>
      <c r="K424" s="183"/>
      <c r="L424" s="184"/>
      <c r="M424" s="184"/>
      <c r="N424" s="181"/>
      <c r="O424" s="181"/>
      <c r="P424" s="181"/>
      <c r="Q424" s="184"/>
      <c r="R424" s="184"/>
      <c r="S424" s="184"/>
      <c r="T424" s="182"/>
      <c r="U424" s="182"/>
      <c r="V424" s="183"/>
      <c r="W424" s="184"/>
      <c r="X424" s="184"/>
      <c r="Y424" s="184"/>
      <c r="Z424" s="184"/>
      <c r="AA424" s="181"/>
      <c r="AB424" s="184"/>
      <c r="AC424" s="184"/>
      <c r="AD424" s="181"/>
      <c r="AE424" s="184"/>
      <c r="AF424" s="181"/>
      <c r="AG424" s="49"/>
      <c r="AH424" s="49"/>
      <c r="AI424" s="49"/>
      <c r="AL424" s="49"/>
      <c r="AS424" s="86"/>
    </row>
    <row r="425" spans="2:45" ht="70.5" customHeight="1">
      <c r="B425" s="49"/>
      <c r="C425" s="49"/>
      <c r="D425" s="49"/>
      <c r="E425" s="184"/>
      <c r="F425" s="180"/>
      <c r="G425" s="181"/>
      <c r="H425" s="181"/>
      <c r="I425" s="182"/>
      <c r="J425" s="182"/>
      <c r="K425" s="183"/>
      <c r="L425" s="184"/>
      <c r="M425" s="184"/>
      <c r="N425" s="181"/>
      <c r="O425" s="181"/>
      <c r="P425" s="181"/>
      <c r="Q425" s="184"/>
      <c r="R425" s="184"/>
      <c r="S425" s="184"/>
      <c r="T425" s="182"/>
      <c r="U425" s="182"/>
      <c r="V425" s="183"/>
      <c r="W425" s="184"/>
      <c r="X425" s="184"/>
      <c r="Y425" s="184"/>
      <c r="Z425" s="184"/>
      <c r="AA425" s="181"/>
      <c r="AB425" s="184"/>
      <c r="AC425" s="184"/>
      <c r="AD425" s="181"/>
      <c r="AE425" s="184"/>
      <c r="AF425" s="181"/>
      <c r="AG425" s="49"/>
      <c r="AH425" s="49"/>
      <c r="AI425" s="49"/>
      <c r="AL425" s="49"/>
      <c r="AS425" s="86"/>
    </row>
    <row r="426" spans="2:45" ht="70.5" customHeight="1">
      <c r="B426" s="49"/>
      <c r="C426" s="49"/>
      <c r="D426" s="49"/>
      <c r="E426" s="184"/>
      <c r="F426" s="180"/>
      <c r="G426" s="181"/>
      <c r="H426" s="181"/>
      <c r="I426" s="182"/>
      <c r="J426" s="182"/>
      <c r="K426" s="183"/>
      <c r="L426" s="184"/>
      <c r="M426" s="184"/>
      <c r="N426" s="181"/>
      <c r="O426" s="181"/>
      <c r="P426" s="181"/>
      <c r="Q426" s="184"/>
      <c r="R426" s="184"/>
      <c r="S426" s="184"/>
      <c r="T426" s="182"/>
      <c r="U426" s="182"/>
      <c r="V426" s="183"/>
      <c r="W426" s="184"/>
      <c r="X426" s="184"/>
      <c r="Y426" s="184"/>
      <c r="Z426" s="184"/>
      <c r="AA426" s="181"/>
      <c r="AB426" s="184"/>
      <c r="AC426" s="184"/>
      <c r="AD426" s="181"/>
      <c r="AE426" s="184"/>
      <c r="AF426" s="181"/>
      <c r="AG426" s="49"/>
      <c r="AH426" s="49"/>
      <c r="AI426" s="49"/>
      <c r="AL426" s="49"/>
      <c r="AS426" s="86"/>
    </row>
    <row r="427" spans="2:45" ht="70.5" customHeight="1">
      <c r="B427" s="49"/>
      <c r="C427" s="49"/>
      <c r="D427" s="49"/>
      <c r="E427" s="184"/>
      <c r="F427" s="180"/>
      <c r="G427" s="181"/>
      <c r="H427" s="181"/>
      <c r="I427" s="182"/>
      <c r="J427" s="182"/>
      <c r="K427" s="183"/>
      <c r="L427" s="184"/>
      <c r="M427" s="184"/>
      <c r="N427" s="181"/>
      <c r="O427" s="181"/>
      <c r="P427" s="181"/>
      <c r="Q427" s="184"/>
      <c r="R427" s="184"/>
      <c r="S427" s="184"/>
      <c r="T427" s="182"/>
      <c r="U427" s="182"/>
      <c r="V427" s="183"/>
      <c r="W427" s="184"/>
      <c r="X427" s="184"/>
      <c r="Y427" s="184"/>
      <c r="Z427" s="184"/>
      <c r="AA427" s="181"/>
      <c r="AB427" s="184"/>
      <c r="AC427" s="184"/>
      <c r="AD427" s="181"/>
      <c r="AE427" s="184"/>
      <c r="AF427" s="181"/>
      <c r="AG427" s="49"/>
      <c r="AH427" s="49"/>
      <c r="AI427" s="49"/>
      <c r="AL427" s="49"/>
      <c r="AS427" s="86"/>
    </row>
    <row r="428" spans="2:45" ht="70.5" customHeight="1">
      <c r="B428" s="49"/>
      <c r="C428" s="49"/>
      <c r="D428" s="49"/>
      <c r="E428" s="184"/>
      <c r="F428" s="180"/>
      <c r="G428" s="181"/>
      <c r="H428" s="181"/>
      <c r="I428" s="182"/>
      <c r="J428" s="182"/>
      <c r="K428" s="183"/>
      <c r="L428" s="184"/>
      <c r="M428" s="184"/>
      <c r="N428" s="181"/>
      <c r="O428" s="181"/>
      <c r="P428" s="181"/>
      <c r="Q428" s="184"/>
      <c r="R428" s="184"/>
      <c r="S428" s="184"/>
      <c r="T428" s="182"/>
      <c r="U428" s="182"/>
      <c r="V428" s="183"/>
      <c r="W428" s="184"/>
      <c r="X428" s="184"/>
      <c r="Y428" s="184"/>
      <c r="Z428" s="184"/>
      <c r="AA428" s="181"/>
      <c r="AB428" s="184"/>
      <c r="AC428" s="184"/>
      <c r="AD428" s="181"/>
      <c r="AE428" s="184"/>
      <c r="AF428" s="181"/>
      <c r="AG428" s="49"/>
      <c r="AH428" s="49"/>
      <c r="AI428" s="49"/>
      <c r="AL428" s="49"/>
      <c r="AS428" s="86"/>
    </row>
    <row r="429" spans="2:45" ht="70.5" customHeight="1">
      <c r="B429" s="49"/>
      <c r="C429" s="49"/>
      <c r="D429" s="49"/>
      <c r="E429" s="184"/>
      <c r="F429" s="180"/>
      <c r="G429" s="181"/>
      <c r="H429" s="181"/>
      <c r="I429" s="182"/>
      <c r="J429" s="182"/>
      <c r="K429" s="183"/>
      <c r="L429" s="184"/>
      <c r="M429" s="184"/>
      <c r="N429" s="181"/>
      <c r="O429" s="181"/>
      <c r="P429" s="181"/>
      <c r="Q429" s="184"/>
      <c r="R429" s="184"/>
      <c r="S429" s="184"/>
      <c r="T429" s="182"/>
      <c r="U429" s="182"/>
      <c r="V429" s="183"/>
      <c r="W429" s="184"/>
      <c r="X429" s="184"/>
      <c r="Y429" s="184"/>
      <c r="Z429" s="184"/>
      <c r="AA429" s="181"/>
      <c r="AB429" s="184"/>
      <c r="AC429" s="184"/>
      <c r="AD429" s="181"/>
      <c r="AE429" s="184"/>
      <c r="AF429" s="181"/>
      <c r="AG429" s="49"/>
      <c r="AH429" s="49"/>
      <c r="AI429" s="49"/>
      <c r="AL429" s="49"/>
      <c r="AS429" s="86"/>
    </row>
    <row r="430" spans="2:45" ht="70.5" customHeight="1">
      <c r="B430" s="49"/>
      <c r="C430" s="49"/>
      <c r="D430" s="49"/>
      <c r="E430" s="184"/>
      <c r="F430" s="180"/>
      <c r="G430" s="181"/>
      <c r="H430" s="181"/>
      <c r="I430" s="182"/>
      <c r="J430" s="182"/>
      <c r="K430" s="183"/>
      <c r="L430" s="184"/>
      <c r="M430" s="184"/>
      <c r="N430" s="181"/>
      <c r="O430" s="181"/>
      <c r="P430" s="181"/>
      <c r="Q430" s="184"/>
      <c r="R430" s="184"/>
      <c r="S430" s="184"/>
      <c r="T430" s="182"/>
      <c r="U430" s="182"/>
      <c r="V430" s="183"/>
      <c r="W430" s="184"/>
      <c r="X430" s="184"/>
      <c r="Y430" s="184"/>
      <c r="Z430" s="184"/>
      <c r="AA430" s="181"/>
      <c r="AB430" s="184"/>
      <c r="AC430" s="184"/>
      <c r="AD430" s="181"/>
      <c r="AE430" s="184"/>
      <c r="AF430" s="181"/>
      <c r="AG430" s="49"/>
      <c r="AH430" s="49"/>
      <c r="AI430" s="49"/>
      <c r="AL430" s="49"/>
      <c r="AS430" s="86"/>
    </row>
    <row r="431" spans="2:45" ht="70.5" customHeight="1">
      <c r="B431" s="49"/>
      <c r="C431" s="49"/>
      <c r="D431" s="49"/>
      <c r="E431" s="184"/>
      <c r="F431" s="180"/>
      <c r="G431" s="181"/>
      <c r="H431" s="181"/>
      <c r="I431" s="182"/>
      <c r="J431" s="182"/>
      <c r="K431" s="183"/>
      <c r="L431" s="184"/>
      <c r="M431" s="184"/>
      <c r="N431" s="181"/>
      <c r="O431" s="181"/>
      <c r="P431" s="181"/>
      <c r="Q431" s="184"/>
      <c r="R431" s="184"/>
      <c r="S431" s="184"/>
      <c r="T431" s="182"/>
      <c r="U431" s="182"/>
      <c r="V431" s="183"/>
      <c r="W431" s="184"/>
      <c r="X431" s="184"/>
      <c r="Y431" s="184"/>
      <c r="Z431" s="184"/>
      <c r="AA431" s="181"/>
      <c r="AB431" s="184"/>
      <c r="AC431" s="184"/>
      <c r="AD431" s="181"/>
      <c r="AE431" s="184"/>
      <c r="AF431" s="181"/>
      <c r="AG431" s="49"/>
      <c r="AH431" s="49"/>
      <c r="AI431" s="49"/>
      <c r="AL431" s="49"/>
      <c r="AS431" s="86"/>
    </row>
    <row r="432" spans="2:45" ht="70.5" customHeight="1">
      <c r="B432" s="49"/>
      <c r="C432" s="49"/>
      <c r="D432" s="49"/>
      <c r="E432" s="184"/>
      <c r="F432" s="180"/>
      <c r="G432" s="181"/>
      <c r="H432" s="181"/>
      <c r="I432" s="182"/>
      <c r="J432" s="182"/>
      <c r="K432" s="183"/>
      <c r="L432" s="184"/>
      <c r="M432" s="184"/>
      <c r="N432" s="181"/>
      <c r="O432" s="181"/>
      <c r="P432" s="181"/>
      <c r="Q432" s="184"/>
      <c r="R432" s="184"/>
      <c r="S432" s="184"/>
      <c r="T432" s="182"/>
      <c r="U432" s="182"/>
      <c r="V432" s="183"/>
      <c r="W432" s="184"/>
      <c r="X432" s="184"/>
      <c r="Y432" s="184"/>
      <c r="Z432" s="184"/>
      <c r="AA432" s="181"/>
      <c r="AB432" s="184"/>
      <c r="AC432" s="184"/>
      <c r="AD432" s="181"/>
      <c r="AE432" s="184"/>
      <c r="AF432" s="181"/>
      <c r="AG432" s="49"/>
      <c r="AH432" s="49"/>
      <c r="AI432" s="49"/>
      <c r="AL432" s="49"/>
      <c r="AS432" s="86"/>
    </row>
    <row r="433" spans="2:45" ht="70.5" customHeight="1">
      <c r="B433" s="49"/>
      <c r="C433" s="49"/>
      <c r="D433" s="49"/>
      <c r="E433" s="184"/>
      <c r="F433" s="180"/>
      <c r="G433" s="181"/>
      <c r="H433" s="181"/>
      <c r="I433" s="182"/>
      <c r="J433" s="182"/>
      <c r="K433" s="183"/>
      <c r="L433" s="184"/>
      <c r="M433" s="184"/>
      <c r="N433" s="181"/>
      <c r="O433" s="181"/>
      <c r="P433" s="181"/>
      <c r="Q433" s="184"/>
      <c r="R433" s="184"/>
      <c r="S433" s="184"/>
      <c r="T433" s="182"/>
      <c r="U433" s="182"/>
      <c r="V433" s="183"/>
      <c r="W433" s="184"/>
      <c r="X433" s="184"/>
      <c r="Y433" s="184"/>
      <c r="Z433" s="184"/>
      <c r="AA433" s="181"/>
      <c r="AB433" s="184"/>
      <c r="AC433" s="184"/>
      <c r="AD433" s="181"/>
      <c r="AE433" s="184"/>
      <c r="AF433" s="181"/>
      <c r="AG433" s="49"/>
      <c r="AH433" s="49"/>
      <c r="AI433" s="49"/>
      <c r="AL433" s="49"/>
      <c r="AS433" s="86"/>
    </row>
    <row r="434" spans="2:45" ht="70.5" customHeight="1">
      <c r="B434" s="49"/>
      <c r="C434" s="49"/>
      <c r="D434" s="49"/>
      <c r="E434" s="184"/>
      <c r="F434" s="180"/>
      <c r="G434" s="181"/>
      <c r="H434" s="181"/>
      <c r="I434" s="182"/>
      <c r="J434" s="182"/>
      <c r="K434" s="183"/>
      <c r="L434" s="184"/>
      <c r="M434" s="184"/>
      <c r="N434" s="181"/>
      <c r="O434" s="181"/>
      <c r="P434" s="181"/>
      <c r="Q434" s="184"/>
      <c r="R434" s="184"/>
      <c r="S434" s="184"/>
      <c r="T434" s="182"/>
      <c r="U434" s="182"/>
      <c r="V434" s="183"/>
      <c r="W434" s="184"/>
      <c r="X434" s="184"/>
      <c r="Y434" s="184"/>
      <c r="Z434" s="184"/>
      <c r="AA434" s="181"/>
      <c r="AB434" s="184"/>
      <c r="AC434" s="184"/>
      <c r="AD434" s="181"/>
      <c r="AE434" s="184"/>
      <c r="AF434" s="181"/>
      <c r="AG434" s="49"/>
      <c r="AH434" s="49"/>
      <c r="AI434" s="49"/>
      <c r="AL434" s="49"/>
      <c r="AS434" s="86"/>
    </row>
    <row r="435" spans="2:45" ht="70.5" customHeight="1">
      <c r="B435" s="49"/>
      <c r="C435" s="49"/>
      <c r="D435" s="49"/>
      <c r="E435" s="184"/>
      <c r="F435" s="180"/>
      <c r="G435" s="181"/>
      <c r="H435" s="181"/>
      <c r="I435" s="182"/>
      <c r="J435" s="182"/>
      <c r="K435" s="183"/>
      <c r="L435" s="184"/>
      <c r="M435" s="184"/>
      <c r="N435" s="181"/>
      <c r="O435" s="181"/>
      <c r="P435" s="181"/>
      <c r="Q435" s="184"/>
      <c r="R435" s="184"/>
      <c r="S435" s="184"/>
      <c r="T435" s="182"/>
      <c r="U435" s="182"/>
      <c r="V435" s="183"/>
      <c r="W435" s="184"/>
      <c r="X435" s="184"/>
      <c r="Y435" s="184"/>
      <c r="Z435" s="184"/>
      <c r="AA435" s="181"/>
      <c r="AB435" s="184"/>
      <c r="AC435" s="184"/>
      <c r="AD435" s="181"/>
      <c r="AE435" s="184"/>
      <c r="AF435" s="181"/>
      <c r="AG435" s="49"/>
      <c r="AH435" s="49"/>
      <c r="AI435" s="49"/>
      <c r="AL435" s="49"/>
      <c r="AS435" s="86"/>
    </row>
    <row r="436" spans="2:45" ht="70.5" customHeight="1">
      <c r="B436" s="49"/>
      <c r="C436" s="49"/>
      <c r="D436" s="49"/>
      <c r="E436" s="184"/>
      <c r="F436" s="180"/>
      <c r="G436" s="181"/>
      <c r="H436" s="181"/>
      <c r="I436" s="182"/>
      <c r="J436" s="182"/>
      <c r="K436" s="183"/>
      <c r="L436" s="184"/>
      <c r="M436" s="184"/>
      <c r="N436" s="181"/>
      <c r="O436" s="181"/>
      <c r="P436" s="181"/>
      <c r="Q436" s="184"/>
      <c r="R436" s="184"/>
      <c r="S436" s="184"/>
      <c r="T436" s="182"/>
      <c r="U436" s="182"/>
      <c r="V436" s="183"/>
      <c r="W436" s="184"/>
      <c r="X436" s="184"/>
      <c r="Y436" s="184"/>
      <c r="Z436" s="184"/>
      <c r="AA436" s="181"/>
      <c r="AB436" s="184"/>
      <c r="AC436" s="184"/>
      <c r="AD436" s="181"/>
      <c r="AE436" s="184"/>
      <c r="AF436" s="181"/>
      <c r="AG436" s="49"/>
      <c r="AH436" s="49"/>
      <c r="AI436" s="49"/>
      <c r="AL436" s="49"/>
      <c r="AS436" s="86"/>
    </row>
    <row r="437" spans="2:45" ht="70.5" customHeight="1">
      <c r="B437" s="49"/>
      <c r="C437" s="49"/>
      <c r="D437" s="49"/>
      <c r="E437" s="184"/>
      <c r="F437" s="180"/>
      <c r="G437" s="181"/>
      <c r="H437" s="181"/>
      <c r="I437" s="182"/>
      <c r="J437" s="182"/>
      <c r="K437" s="183"/>
      <c r="L437" s="184"/>
      <c r="M437" s="184"/>
      <c r="N437" s="181"/>
      <c r="O437" s="181"/>
      <c r="P437" s="181"/>
      <c r="Q437" s="184"/>
      <c r="R437" s="184"/>
      <c r="S437" s="184"/>
      <c r="T437" s="182"/>
      <c r="U437" s="182"/>
      <c r="V437" s="183"/>
      <c r="W437" s="184"/>
      <c r="X437" s="184"/>
      <c r="Y437" s="184"/>
      <c r="Z437" s="184"/>
      <c r="AA437" s="181"/>
      <c r="AB437" s="184"/>
      <c r="AC437" s="184"/>
      <c r="AD437" s="181"/>
      <c r="AE437" s="184"/>
      <c r="AF437" s="181"/>
      <c r="AG437" s="49"/>
      <c r="AH437" s="49"/>
      <c r="AI437" s="49"/>
      <c r="AL437" s="49"/>
      <c r="AS437" s="86"/>
    </row>
    <row r="438" spans="2:45" ht="70.5" customHeight="1">
      <c r="B438" s="49"/>
      <c r="C438" s="49"/>
      <c r="D438" s="49"/>
      <c r="E438" s="184"/>
      <c r="F438" s="180"/>
      <c r="G438" s="181"/>
      <c r="H438" s="181"/>
      <c r="I438" s="182"/>
      <c r="J438" s="182"/>
      <c r="K438" s="183"/>
      <c r="L438" s="184"/>
      <c r="M438" s="184"/>
      <c r="N438" s="181"/>
      <c r="O438" s="181"/>
      <c r="P438" s="181"/>
      <c r="Q438" s="184"/>
      <c r="R438" s="184"/>
      <c r="S438" s="184"/>
      <c r="T438" s="182"/>
      <c r="U438" s="182"/>
      <c r="V438" s="183"/>
      <c r="W438" s="184"/>
      <c r="X438" s="184"/>
      <c r="Y438" s="184"/>
      <c r="Z438" s="184"/>
      <c r="AA438" s="181"/>
      <c r="AB438" s="184"/>
      <c r="AC438" s="184"/>
      <c r="AD438" s="181"/>
      <c r="AE438" s="184"/>
      <c r="AF438" s="181"/>
      <c r="AG438" s="49"/>
      <c r="AH438" s="49"/>
      <c r="AI438" s="49"/>
      <c r="AL438" s="49"/>
      <c r="AS438" s="86"/>
    </row>
    <row r="439" spans="2:45" ht="70.5" customHeight="1">
      <c r="B439" s="49"/>
      <c r="C439" s="49"/>
      <c r="D439" s="49"/>
      <c r="E439" s="184"/>
      <c r="F439" s="180"/>
      <c r="G439" s="181"/>
      <c r="H439" s="181"/>
      <c r="I439" s="182"/>
      <c r="J439" s="182"/>
      <c r="K439" s="183"/>
      <c r="L439" s="184"/>
      <c r="M439" s="184"/>
      <c r="N439" s="181"/>
      <c r="O439" s="181"/>
      <c r="P439" s="181"/>
      <c r="Q439" s="184"/>
      <c r="R439" s="184"/>
      <c r="S439" s="184"/>
      <c r="T439" s="182"/>
      <c r="U439" s="182"/>
      <c r="V439" s="183"/>
      <c r="W439" s="184"/>
      <c r="X439" s="184"/>
      <c r="Y439" s="184"/>
      <c r="Z439" s="184"/>
      <c r="AA439" s="181"/>
      <c r="AB439" s="184"/>
      <c r="AC439" s="184"/>
      <c r="AD439" s="181"/>
      <c r="AE439" s="184"/>
      <c r="AF439" s="181"/>
      <c r="AG439" s="49"/>
      <c r="AH439" s="49"/>
      <c r="AI439" s="49"/>
      <c r="AL439" s="49"/>
      <c r="AS439" s="86"/>
    </row>
    <row r="440" spans="2:45" ht="70.5" customHeight="1">
      <c r="B440" s="49"/>
      <c r="C440" s="49"/>
      <c r="D440" s="49"/>
      <c r="E440" s="184"/>
      <c r="F440" s="180"/>
      <c r="G440" s="181"/>
      <c r="H440" s="181"/>
      <c r="I440" s="182"/>
      <c r="J440" s="182"/>
      <c r="K440" s="183"/>
      <c r="L440" s="184"/>
      <c r="M440" s="184"/>
      <c r="N440" s="181"/>
      <c r="O440" s="181"/>
      <c r="P440" s="181"/>
      <c r="Q440" s="184"/>
      <c r="R440" s="184"/>
      <c r="S440" s="184"/>
      <c r="T440" s="182"/>
      <c r="U440" s="182"/>
      <c r="V440" s="183"/>
      <c r="W440" s="184"/>
      <c r="X440" s="184"/>
      <c r="Y440" s="184"/>
      <c r="Z440" s="184"/>
      <c r="AA440" s="181"/>
      <c r="AB440" s="184"/>
      <c r="AC440" s="184"/>
      <c r="AD440" s="181"/>
      <c r="AE440" s="184"/>
      <c r="AF440" s="181"/>
      <c r="AG440" s="49"/>
      <c r="AH440" s="49"/>
      <c r="AI440" s="49"/>
      <c r="AL440" s="49"/>
      <c r="AS440" s="86"/>
    </row>
    <row r="441" spans="2:45" ht="70.5" customHeight="1">
      <c r="B441" s="49"/>
      <c r="C441" s="49"/>
      <c r="D441" s="49"/>
      <c r="E441" s="184"/>
      <c r="F441" s="180"/>
      <c r="G441" s="181"/>
      <c r="H441" s="181"/>
      <c r="I441" s="182"/>
      <c r="J441" s="182"/>
      <c r="K441" s="183"/>
      <c r="L441" s="184"/>
      <c r="M441" s="184"/>
      <c r="N441" s="181"/>
      <c r="O441" s="181"/>
      <c r="P441" s="181"/>
      <c r="Q441" s="184"/>
      <c r="R441" s="184"/>
      <c r="S441" s="184"/>
      <c r="T441" s="182"/>
      <c r="U441" s="182"/>
      <c r="V441" s="183"/>
      <c r="W441" s="184"/>
      <c r="X441" s="184"/>
      <c r="Y441" s="184"/>
      <c r="Z441" s="184"/>
      <c r="AA441" s="181"/>
      <c r="AB441" s="184"/>
      <c r="AC441" s="184"/>
      <c r="AD441" s="181"/>
      <c r="AE441" s="184"/>
      <c r="AF441" s="181"/>
      <c r="AG441" s="49"/>
      <c r="AH441" s="49"/>
      <c r="AI441" s="49"/>
      <c r="AL441" s="49"/>
      <c r="AS441" s="86"/>
    </row>
    <row r="442" spans="2:45" ht="70.5" customHeight="1">
      <c r="B442" s="49"/>
      <c r="C442" s="49"/>
      <c r="D442" s="49"/>
      <c r="E442" s="184"/>
      <c r="F442" s="180"/>
      <c r="G442" s="181"/>
      <c r="H442" s="181"/>
      <c r="I442" s="182"/>
      <c r="J442" s="182"/>
      <c r="K442" s="183"/>
      <c r="L442" s="184"/>
      <c r="M442" s="184"/>
      <c r="N442" s="181"/>
      <c r="O442" s="181"/>
      <c r="P442" s="181"/>
      <c r="Q442" s="184"/>
      <c r="R442" s="184"/>
      <c r="S442" s="184"/>
      <c r="T442" s="182"/>
      <c r="U442" s="182"/>
      <c r="V442" s="183"/>
      <c r="W442" s="184"/>
      <c r="X442" s="184"/>
      <c r="Y442" s="184"/>
      <c r="Z442" s="184"/>
      <c r="AA442" s="181"/>
      <c r="AB442" s="184"/>
      <c r="AC442" s="184"/>
      <c r="AD442" s="181"/>
      <c r="AE442" s="184"/>
      <c r="AF442" s="181"/>
      <c r="AG442" s="49"/>
      <c r="AH442" s="49"/>
      <c r="AI442" s="49"/>
      <c r="AL442" s="49"/>
      <c r="AS442" s="86"/>
    </row>
    <row r="443" spans="2:45" ht="70.5" customHeight="1">
      <c r="B443" s="49"/>
      <c r="C443" s="49"/>
      <c r="D443" s="49"/>
      <c r="E443" s="184"/>
      <c r="F443" s="180"/>
      <c r="G443" s="181"/>
      <c r="H443" s="181"/>
      <c r="I443" s="182"/>
      <c r="J443" s="182"/>
      <c r="K443" s="183"/>
      <c r="L443" s="184"/>
      <c r="M443" s="184"/>
      <c r="N443" s="181"/>
      <c r="O443" s="181"/>
      <c r="P443" s="181"/>
      <c r="Q443" s="184"/>
      <c r="R443" s="184"/>
      <c r="S443" s="184"/>
      <c r="T443" s="182"/>
      <c r="U443" s="182"/>
      <c r="V443" s="183"/>
      <c r="W443" s="184"/>
      <c r="X443" s="184"/>
      <c r="Y443" s="184"/>
      <c r="Z443" s="184"/>
      <c r="AA443" s="181"/>
      <c r="AB443" s="184"/>
      <c r="AC443" s="184"/>
      <c r="AD443" s="181"/>
      <c r="AE443" s="184"/>
      <c r="AF443" s="181"/>
      <c r="AG443" s="49"/>
      <c r="AH443" s="49"/>
      <c r="AI443" s="49"/>
      <c r="AL443" s="49"/>
      <c r="AS443" s="86"/>
    </row>
    <row r="444" spans="2:45" ht="70.5" customHeight="1">
      <c r="B444" s="49"/>
      <c r="C444" s="49"/>
      <c r="D444" s="49"/>
      <c r="E444" s="184"/>
      <c r="F444" s="180"/>
      <c r="G444" s="181"/>
      <c r="H444" s="181"/>
      <c r="I444" s="182"/>
      <c r="J444" s="182"/>
      <c r="K444" s="183"/>
      <c r="L444" s="184"/>
      <c r="M444" s="184"/>
      <c r="N444" s="181"/>
      <c r="O444" s="181"/>
      <c r="P444" s="181"/>
      <c r="Q444" s="184"/>
      <c r="R444" s="184"/>
      <c r="S444" s="184"/>
      <c r="T444" s="182"/>
      <c r="U444" s="182"/>
      <c r="V444" s="183"/>
      <c r="W444" s="184"/>
      <c r="X444" s="184"/>
      <c r="Y444" s="184"/>
      <c r="Z444" s="184"/>
      <c r="AA444" s="181"/>
      <c r="AB444" s="184"/>
      <c r="AC444" s="184"/>
      <c r="AD444" s="181"/>
      <c r="AE444" s="184"/>
      <c r="AF444" s="181"/>
      <c r="AG444" s="49"/>
      <c r="AH444" s="49"/>
      <c r="AI444" s="49"/>
      <c r="AL444" s="49"/>
      <c r="AS444" s="86"/>
    </row>
    <row r="445" spans="2:45" ht="70.5" customHeight="1">
      <c r="B445" s="49"/>
      <c r="C445" s="49"/>
      <c r="D445" s="49"/>
      <c r="E445" s="184"/>
      <c r="F445" s="180"/>
      <c r="G445" s="181"/>
      <c r="H445" s="181"/>
      <c r="I445" s="182"/>
      <c r="J445" s="182"/>
      <c r="K445" s="183"/>
      <c r="L445" s="184"/>
      <c r="M445" s="184"/>
      <c r="N445" s="181"/>
      <c r="O445" s="181"/>
      <c r="P445" s="181"/>
      <c r="Q445" s="184"/>
      <c r="R445" s="184"/>
      <c r="S445" s="184"/>
      <c r="T445" s="182"/>
      <c r="U445" s="182"/>
      <c r="V445" s="183"/>
      <c r="W445" s="184"/>
      <c r="X445" s="184"/>
      <c r="Y445" s="184"/>
      <c r="Z445" s="184"/>
      <c r="AA445" s="181"/>
      <c r="AB445" s="184"/>
      <c r="AC445" s="184"/>
      <c r="AD445" s="181"/>
      <c r="AE445" s="184"/>
      <c r="AF445" s="181"/>
      <c r="AG445" s="49"/>
      <c r="AH445" s="49"/>
      <c r="AI445" s="49"/>
      <c r="AL445" s="49"/>
      <c r="AS445" s="86"/>
    </row>
    <row r="446" spans="2:45" ht="70.5" customHeight="1">
      <c r="B446" s="49"/>
      <c r="C446" s="49"/>
      <c r="D446" s="49"/>
      <c r="E446" s="184"/>
      <c r="F446" s="180"/>
      <c r="G446" s="181"/>
      <c r="H446" s="181"/>
      <c r="I446" s="182"/>
      <c r="J446" s="182"/>
      <c r="K446" s="183"/>
      <c r="L446" s="184"/>
      <c r="M446" s="184"/>
      <c r="N446" s="181"/>
      <c r="O446" s="181"/>
      <c r="P446" s="181"/>
      <c r="Q446" s="184"/>
      <c r="R446" s="184"/>
      <c r="S446" s="184"/>
      <c r="T446" s="182"/>
      <c r="U446" s="182"/>
      <c r="V446" s="183"/>
      <c r="W446" s="184"/>
      <c r="X446" s="184"/>
      <c r="Y446" s="184"/>
      <c r="Z446" s="184"/>
      <c r="AA446" s="181"/>
      <c r="AB446" s="184"/>
      <c r="AC446" s="184"/>
      <c r="AD446" s="181"/>
      <c r="AE446" s="184"/>
      <c r="AF446" s="181"/>
      <c r="AG446" s="49"/>
      <c r="AH446" s="49"/>
      <c r="AI446" s="49"/>
      <c r="AL446" s="49"/>
      <c r="AS446" s="86"/>
    </row>
    <row r="447" spans="2:45" ht="70.5" customHeight="1">
      <c r="B447" s="49"/>
      <c r="C447" s="49"/>
      <c r="D447" s="49"/>
      <c r="E447" s="184"/>
      <c r="F447" s="180"/>
      <c r="G447" s="181"/>
      <c r="H447" s="181"/>
      <c r="I447" s="182"/>
      <c r="J447" s="182"/>
      <c r="K447" s="183"/>
      <c r="L447" s="184"/>
      <c r="M447" s="184"/>
      <c r="N447" s="181"/>
      <c r="O447" s="181"/>
      <c r="P447" s="181"/>
      <c r="Q447" s="184"/>
      <c r="R447" s="184"/>
      <c r="S447" s="184"/>
      <c r="T447" s="182"/>
      <c r="U447" s="182"/>
      <c r="V447" s="183"/>
      <c r="W447" s="184"/>
      <c r="X447" s="184"/>
      <c r="Y447" s="184"/>
      <c r="Z447" s="184"/>
      <c r="AA447" s="181"/>
      <c r="AB447" s="184"/>
      <c r="AC447" s="184"/>
      <c r="AD447" s="181"/>
      <c r="AE447" s="184"/>
      <c r="AF447" s="181"/>
      <c r="AG447" s="49"/>
      <c r="AH447" s="49"/>
      <c r="AI447" s="49"/>
      <c r="AL447" s="49"/>
      <c r="AS447" s="86"/>
    </row>
    <row r="448" spans="2:45" ht="70.5" customHeight="1">
      <c r="B448" s="49"/>
      <c r="C448" s="49"/>
      <c r="D448" s="49"/>
      <c r="E448" s="184"/>
      <c r="F448" s="180"/>
      <c r="G448" s="181"/>
      <c r="H448" s="181"/>
      <c r="I448" s="182"/>
      <c r="J448" s="182"/>
      <c r="K448" s="183"/>
      <c r="L448" s="184"/>
      <c r="M448" s="184"/>
      <c r="N448" s="181"/>
      <c r="O448" s="181"/>
      <c r="P448" s="181"/>
      <c r="Q448" s="184"/>
      <c r="R448" s="184"/>
      <c r="S448" s="184"/>
      <c r="T448" s="182"/>
      <c r="U448" s="182"/>
      <c r="V448" s="183"/>
      <c r="W448" s="184"/>
      <c r="X448" s="184"/>
      <c r="Y448" s="184"/>
      <c r="Z448" s="184"/>
      <c r="AA448" s="181"/>
      <c r="AB448" s="184"/>
      <c r="AC448" s="184"/>
      <c r="AD448" s="181"/>
      <c r="AE448" s="184"/>
      <c r="AF448" s="181"/>
      <c r="AG448" s="49"/>
      <c r="AH448" s="49"/>
      <c r="AI448" s="49"/>
      <c r="AL448" s="49"/>
      <c r="AS448" s="86"/>
    </row>
    <row r="449" spans="2:45" ht="70.5" customHeight="1">
      <c r="B449" s="49"/>
      <c r="C449" s="49"/>
      <c r="D449" s="49"/>
      <c r="E449" s="184"/>
      <c r="F449" s="180"/>
      <c r="G449" s="181"/>
      <c r="H449" s="181"/>
      <c r="I449" s="182"/>
      <c r="J449" s="182"/>
      <c r="K449" s="183"/>
      <c r="L449" s="184"/>
      <c r="M449" s="184"/>
      <c r="N449" s="181"/>
      <c r="O449" s="181"/>
      <c r="P449" s="181"/>
      <c r="Q449" s="184"/>
      <c r="R449" s="184"/>
      <c r="S449" s="184"/>
      <c r="T449" s="182"/>
      <c r="U449" s="182"/>
      <c r="V449" s="183"/>
      <c r="W449" s="184"/>
      <c r="X449" s="184"/>
      <c r="Y449" s="184"/>
      <c r="Z449" s="184"/>
      <c r="AA449" s="181"/>
      <c r="AB449" s="184"/>
      <c r="AC449" s="184"/>
      <c r="AD449" s="181"/>
      <c r="AE449" s="184"/>
      <c r="AF449" s="181"/>
      <c r="AG449" s="49"/>
      <c r="AH449" s="49"/>
      <c r="AI449" s="49"/>
      <c r="AL449" s="49"/>
      <c r="AS449" s="86"/>
    </row>
    <row r="450" spans="2:45" ht="70.5" customHeight="1">
      <c r="B450" s="49"/>
      <c r="C450" s="49"/>
      <c r="D450" s="49"/>
      <c r="E450" s="184"/>
      <c r="F450" s="180"/>
      <c r="G450" s="181"/>
      <c r="H450" s="181"/>
      <c r="I450" s="182"/>
      <c r="J450" s="182"/>
      <c r="K450" s="183"/>
      <c r="L450" s="184"/>
      <c r="M450" s="184"/>
      <c r="N450" s="181"/>
      <c r="O450" s="181"/>
      <c r="P450" s="181"/>
      <c r="Q450" s="184"/>
      <c r="R450" s="184"/>
      <c r="S450" s="184"/>
      <c r="T450" s="182"/>
      <c r="U450" s="182"/>
      <c r="V450" s="183"/>
      <c r="W450" s="184"/>
      <c r="X450" s="184"/>
      <c r="Y450" s="184"/>
      <c r="Z450" s="184"/>
      <c r="AA450" s="181"/>
      <c r="AB450" s="184"/>
      <c r="AC450" s="184"/>
      <c r="AD450" s="181"/>
      <c r="AE450" s="184"/>
      <c r="AF450" s="181"/>
      <c r="AG450" s="49"/>
      <c r="AH450" s="49"/>
      <c r="AI450" s="49"/>
      <c r="AL450" s="49"/>
      <c r="AS450" s="86"/>
    </row>
    <row r="451" spans="2:45" ht="70.5" customHeight="1">
      <c r="B451" s="49"/>
      <c r="C451" s="49"/>
      <c r="D451" s="49"/>
      <c r="E451" s="184"/>
      <c r="F451" s="180"/>
      <c r="G451" s="181"/>
      <c r="H451" s="181"/>
      <c r="I451" s="182"/>
      <c r="J451" s="182"/>
      <c r="K451" s="183"/>
      <c r="L451" s="184"/>
      <c r="M451" s="184"/>
      <c r="N451" s="181"/>
      <c r="O451" s="181"/>
      <c r="P451" s="181"/>
      <c r="Q451" s="184"/>
      <c r="R451" s="184"/>
      <c r="S451" s="184"/>
      <c r="T451" s="182"/>
      <c r="U451" s="182"/>
      <c r="V451" s="183"/>
      <c r="W451" s="184"/>
      <c r="X451" s="184"/>
      <c r="Y451" s="184"/>
      <c r="Z451" s="184"/>
      <c r="AA451" s="181"/>
      <c r="AB451" s="184"/>
      <c r="AC451" s="184"/>
      <c r="AD451" s="181"/>
      <c r="AE451" s="184"/>
      <c r="AF451" s="181"/>
      <c r="AG451" s="49"/>
      <c r="AH451" s="49"/>
      <c r="AI451" s="49"/>
      <c r="AL451" s="49"/>
      <c r="AS451" s="86"/>
    </row>
    <row r="452" spans="2:45" ht="70.5" customHeight="1">
      <c r="B452" s="49"/>
      <c r="C452" s="49"/>
      <c r="D452" s="49"/>
      <c r="E452" s="184"/>
      <c r="F452" s="180"/>
      <c r="G452" s="181"/>
      <c r="H452" s="181"/>
      <c r="I452" s="182"/>
      <c r="J452" s="182"/>
      <c r="K452" s="183"/>
      <c r="L452" s="184"/>
      <c r="M452" s="184"/>
      <c r="N452" s="181"/>
      <c r="O452" s="181"/>
      <c r="P452" s="181"/>
      <c r="Q452" s="184"/>
      <c r="R452" s="184"/>
      <c r="S452" s="184"/>
      <c r="T452" s="182"/>
      <c r="U452" s="182"/>
      <c r="V452" s="183"/>
      <c r="W452" s="184"/>
      <c r="X452" s="184"/>
      <c r="Y452" s="184"/>
      <c r="Z452" s="184"/>
      <c r="AA452" s="181"/>
      <c r="AB452" s="184"/>
      <c r="AC452" s="184"/>
      <c r="AD452" s="181"/>
      <c r="AE452" s="184"/>
      <c r="AF452" s="181"/>
      <c r="AG452" s="49"/>
      <c r="AH452" s="49"/>
      <c r="AI452" s="49"/>
      <c r="AL452" s="49"/>
      <c r="AS452" s="86"/>
    </row>
    <row r="453" spans="2:45" ht="70.5" customHeight="1">
      <c r="B453" s="49"/>
      <c r="C453" s="49"/>
      <c r="D453" s="49"/>
      <c r="E453" s="184"/>
      <c r="F453" s="180"/>
      <c r="G453" s="181"/>
      <c r="H453" s="181"/>
      <c r="I453" s="182"/>
      <c r="J453" s="182"/>
      <c r="K453" s="183"/>
      <c r="L453" s="184"/>
      <c r="M453" s="184"/>
      <c r="N453" s="181"/>
      <c r="O453" s="181"/>
      <c r="P453" s="181"/>
      <c r="Q453" s="184"/>
      <c r="R453" s="184"/>
      <c r="S453" s="184"/>
      <c r="T453" s="182"/>
      <c r="U453" s="182"/>
      <c r="V453" s="183"/>
      <c r="W453" s="184"/>
      <c r="X453" s="184"/>
      <c r="Y453" s="184"/>
      <c r="Z453" s="184"/>
      <c r="AA453" s="181"/>
      <c r="AB453" s="184"/>
      <c r="AC453" s="184"/>
      <c r="AD453" s="181"/>
      <c r="AE453" s="184"/>
      <c r="AF453" s="181"/>
      <c r="AG453" s="49"/>
      <c r="AH453" s="49"/>
      <c r="AI453" s="49"/>
      <c r="AL453" s="49"/>
      <c r="AS453" s="86"/>
    </row>
    <row r="454" spans="2:45" ht="70.5" customHeight="1">
      <c r="B454" s="49"/>
      <c r="C454" s="49"/>
      <c r="D454" s="49"/>
      <c r="E454" s="184"/>
      <c r="F454" s="180"/>
      <c r="G454" s="181"/>
      <c r="H454" s="181"/>
      <c r="I454" s="182"/>
      <c r="J454" s="182"/>
      <c r="K454" s="183"/>
      <c r="L454" s="184"/>
      <c r="M454" s="184"/>
      <c r="N454" s="181"/>
      <c r="O454" s="181"/>
      <c r="P454" s="181"/>
      <c r="Q454" s="184"/>
      <c r="R454" s="184"/>
      <c r="S454" s="184"/>
      <c r="T454" s="182"/>
      <c r="U454" s="182"/>
      <c r="V454" s="183"/>
      <c r="W454" s="184"/>
      <c r="X454" s="184"/>
      <c r="Y454" s="184"/>
      <c r="Z454" s="184"/>
      <c r="AA454" s="181"/>
      <c r="AB454" s="184"/>
      <c r="AC454" s="184"/>
      <c r="AD454" s="181"/>
      <c r="AE454" s="184"/>
      <c r="AF454" s="181"/>
      <c r="AG454" s="49"/>
      <c r="AH454" s="49"/>
      <c r="AI454" s="49"/>
      <c r="AL454" s="49"/>
      <c r="AS454" s="86"/>
    </row>
    <row r="455" spans="2:45" ht="70.5" customHeight="1">
      <c r="B455" s="49"/>
      <c r="C455" s="49"/>
      <c r="D455" s="49"/>
      <c r="E455" s="184"/>
      <c r="F455" s="180"/>
      <c r="G455" s="181"/>
      <c r="H455" s="181"/>
      <c r="I455" s="182"/>
      <c r="J455" s="182"/>
      <c r="K455" s="183"/>
      <c r="L455" s="184"/>
      <c r="M455" s="184"/>
      <c r="N455" s="181"/>
      <c r="O455" s="181"/>
      <c r="P455" s="181"/>
      <c r="Q455" s="184"/>
      <c r="R455" s="184"/>
      <c r="S455" s="184"/>
      <c r="T455" s="182"/>
      <c r="U455" s="182"/>
      <c r="V455" s="183"/>
      <c r="W455" s="184"/>
      <c r="X455" s="184"/>
      <c r="Y455" s="184"/>
      <c r="Z455" s="184"/>
      <c r="AA455" s="181"/>
      <c r="AB455" s="184"/>
      <c r="AC455" s="184"/>
      <c r="AD455" s="181"/>
      <c r="AE455" s="184"/>
      <c r="AF455" s="181"/>
      <c r="AG455" s="49"/>
      <c r="AH455" s="49"/>
      <c r="AI455" s="49"/>
      <c r="AL455" s="49"/>
      <c r="AS455" s="86"/>
    </row>
    <row r="456" spans="2:45" ht="70.5" customHeight="1">
      <c r="B456" s="49"/>
      <c r="C456" s="49"/>
      <c r="D456" s="49"/>
      <c r="E456" s="184"/>
      <c r="F456" s="180"/>
      <c r="G456" s="181"/>
      <c r="H456" s="181"/>
      <c r="I456" s="182"/>
      <c r="J456" s="182"/>
      <c r="K456" s="183"/>
      <c r="L456" s="184"/>
      <c r="M456" s="184"/>
      <c r="N456" s="181"/>
      <c r="O456" s="181"/>
      <c r="P456" s="181"/>
      <c r="Q456" s="184"/>
      <c r="R456" s="184"/>
      <c r="S456" s="184"/>
      <c r="T456" s="182"/>
      <c r="U456" s="182"/>
      <c r="V456" s="183"/>
      <c r="W456" s="184"/>
      <c r="X456" s="184"/>
      <c r="Y456" s="184"/>
      <c r="Z456" s="184"/>
      <c r="AA456" s="181"/>
      <c r="AB456" s="184"/>
      <c r="AC456" s="184"/>
      <c r="AD456" s="181"/>
      <c r="AE456" s="184"/>
      <c r="AF456" s="181"/>
      <c r="AG456" s="49"/>
      <c r="AH456" s="49"/>
      <c r="AI456" s="49"/>
      <c r="AL456" s="49"/>
      <c r="AS456" s="86"/>
    </row>
    <row r="457" spans="2:45" ht="70.5" customHeight="1">
      <c r="B457" s="49"/>
      <c r="C457" s="49"/>
      <c r="D457" s="49"/>
      <c r="E457" s="184"/>
      <c r="F457" s="180"/>
      <c r="G457" s="181"/>
      <c r="H457" s="181"/>
      <c r="I457" s="182"/>
      <c r="J457" s="182"/>
      <c r="K457" s="183"/>
      <c r="L457" s="184"/>
      <c r="M457" s="184"/>
      <c r="N457" s="181"/>
      <c r="O457" s="181"/>
      <c r="P457" s="181"/>
      <c r="Q457" s="184"/>
      <c r="R457" s="184"/>
      <c r="S457" s="184"/>
      <c r="T457" s="182"/>
      <c r="U457" s="182"/>
      <c r="V457" s="183"/>
      <c r="W457" s="184"/>
      <c r="X457" s="184"/>
      <c r="Y457" s="184"/>
      <c r="Z457" s="184"/>
      <c r="AA457" s="181"/>
      <c r="AB457" s="184"/>
      <c r="AC457" s="184"/>
      <c r="AD457" s="181"/>
      <c r="AE457" s="184"/>
      <c r="AF457" s="181"/>
      <c r="AG457" s="49"/>
      <c r="AH457" s="49"/>
      <c r="AI457" s="49"/>
      <c r="AL457" s="49"/>
      <c r="AS457" s="86"/>
    </row>
    <row r="458" spans="2:45" ht="70.5" customHeight="1">
      <c r="B458" s="49"/>
      <c r="C458" s="49"/>
      <c r="D458" s="49"/>
      <c r="E458" s="184"/>
      <c r="F458" s="180"/>
      <c r="G458" s="181"/>
      <c r="H458" s="181"/>
      <c r="I458" s="182"/>
      <c r="J458" s="182"/>
      <c r="K458" s="183"/>
      <c r="L458" s="184"/>
      <c r="M458" s="184"/>
      <c r="N458" s="181"/>
      <c r="O458" s="181"/>
      <c r="P458" s="181"/>
      <c r="Q458" s="184"/>
      <c r="R458" s="184"/>
      <c r="S458" s="184"/>
      <c r="T458" s="182"/>
      <c r="U458" s="182"/>
      <c r="V458" s="183"/>
      <c r="W458" s="184"/>
      <c r="X458" s="184"/>
      <c r="Y458" s="184"/>
      <c r="Z458" s="184"/>
      <c r="AA458" s="181"/>
      <c r="AB458" s="184"/>
      <c r="AC458" s="184"/>
      <c r="AD458" s="181"/>
      <c r="AE458" s="184"/>
      <c r="AF458" s="181"/>
      <c r="AG458" s="49"/>
      <c r="AH458" s="49"/>
      <c r="AI458" s="49"/>
      <c r="AL458" s="49"/>
      <c r="AS458" s="86"/>
    </row>
    <row r="459" spans="2:45" ht="70.5" customHeight="1">
      <c r="B459" s="49"/>
      <c r="C459" s="49"/>
      <c r="D459" s="49"/>
      <c r="E459" s="184"/>
      <c r="F459" s="180"/>
      <c r="G459" s="181"/>
      <c r="H459" s="181"/>
      <c r="I459" s="182"/>
      <c r="J459" s="182"/>
      <c r="K459" s="183"/>
      <c r="L459" s="184"/>
      <c r="M459" s="184"/>
      <c r="N459" s="181"/>
      <c r="O459" s="181"/>
      <c r="P459" s="181"/>
      <c r="Q459" s="184"/>
      <c r="R459" s="184"/>
      <c r="S459" s="184"/>
      <c r="T459" s="182"/>
      <c r="U459" s="182"/>
      <c r="V459" s="183"/>
      <c r="W459" s="184"/>
      <c r="X459" s="184"/>
      <c r="Y459" s="184"/>
      <c r="Z459" s="184"/>
      <c r="AA459" s="181"/>
      <c r="AB459" s="184"/>
      <c r="AC459" s="184"/>
      <c r="AD459" s="181"/>
      <c r="AE459" s="184"/>
      <c r="AF459" s="181"/>
      <c r="AG459" s="49"/>
      <c r="AH459" s="49"/>
      <c r="AI459" s="49"/>
      <c r="AL459" s="49"/>
      <c r="AS459" s="86"/>
    </row>
    <row r="460" spans="2:45" ht="70.5" customHeight="1">
      <c r="B460" s="49"/>
      <c r="C460" s="49"/>
      <c r="D460" s="49"/>
      <c r="E460" s="184"/>
      <c r="F460" s="180"/>
      <c r="G460" s="181"/>
      <c r="H460" s="181"/>
      <c r="I460" s="182"/>
      <c r="J460" s="182"/>
      <c r="K460" s="183"/>
      <c r="L460" s="184"/>
      <c r="M460" s="184"/>
      <c r="N460" s="181"/>
      <c r="O460" s="181"/>
      <c r="P460" s="181"/>
      <c r="Q460" s="184"/>
      <c r="R460" s="184"/>
      <c r="S460" s="184"/>
      <c r="T460" s="182"/>
      <c r="U460" s="182"/>
      <c r="V460" s="183"/>
      <c r="W460" s="184"/>
      <c r="X460" s="184"/>
      <c r="Y460" s="184"/>
      <c r="Z460" s="184"/>
      <c r="AA460" s="181"/>
      <c r="AB460" s="184"/>
      <c r="AC460" s="184"/>
      <c r="AD460" s="181"/>
      <c r="AE460" s="184"/>
      <c r="AF460" s="181"/>
      <c r="AG460" s="49"/>
      <c r="AH460" s="49"/>
      <c r="AI460" s="49"/>
      <c r="AL460" s="49"/>
      <c r="AS460" s="86"/>
    </row>
    <row r="461" spans="2:45" ht="70.5" customHeight="1">
      <c r="B461" s="49"/>
      <c r="C461" s="49"/>
      <c r="D461" s="49"/>
      <c r="E461" s="184"/>
      <c r="F461" s="180"/>
      <c r="G461" s="181"/>
      <c r="H461" s="181"/>
      <c r="I461" s="182"/>
      <c r="J461" s="182"/>
      <c r="K461" s="183"/>
      <c r="L461" s="184"/>
      <c r="M461" s="184"/>
      <c r="N461" s="181"/>
      <c r="O461" s="181"/>
      <c r="P461" s="181"/>
      <c r="Q461" s="184"/>
      <c r="R461" s="184"/>
      <c r="S461" s="184"/>
      <c r="T461" s="182"/>
      <c r="U461" s="182"/>
      <c r="V461" s="183"/>
      <c r="W461" s="184"/>
      <c r="X461" s="184"/>
      <c r="Y461" s="184"/>
      <c r="Z461" s="184"/>
      <c r="AA461" s="181"/>
      <c r="AB461" s="184"/>
      <c r="AC461" s="184"/>
      <c r="AD461" s="181"/>
      <c r="AE461" s="184"/>
      <c r="AF461" s="181"/>
      <c r="AG461" s="49"/>
      <c r="AH461" s="49"/>
      <c r="AI461" s="49"/>
      <c r="AL461" s="49"/>
      <c r="AS461" s="86"/>
    </row>
    <row r="462" spans="2:45" ht="70.5" customHeight="1">
      <c r="B462" s="49"/>
      <c r="C462" s="49"/>
      <c r="D462" s="49"/>
      <c r="E462" s="184"/>
      <c r="F462" s="180"/>
      <c r="G462" s="181"/>
      <c r="H462" s="181"/>
      <c r="I462" s="182"/>
      <c r="J462" s="182"/>
      <c r="K462" s="183"/>
      <c r="L462" s="184"/>
      <c r="M462" s="184"/>
      <c r="N462" s="181"/>
      <c r="O462" s="181"/>
      <c r="P462" s="181"/>
      <c r="Q462" s="184"/>
      <c r="R462" s="184"/>
      <c r="S462" s="184"/>
      <c r="T462" s="182"/>
      <c r="U462" s="182"/>
      <c r="V462" s="183"/>
      <c r="W462" s="184"/>
      <c r="X462" s="184"/>
      <c r="Y462" s="184"/>
      <c r="Z462" s="184"/>
      <c r="AA462" s="181"/>
      <c r="AB462" s="184"/>
      <c r="AC462" s="184"/>
      <c r="AD462" s="181"/>
      <c r="AE462" s="184"/>
      <c r="AF462" s="181"/>
      <c r="AG462" s="49"/>
      <c r="AH462" s="49"/>
      <c r="AI462" s="49"/>
      <c r="AL462" s="49"/>
      <c r="AS462" s="86"/>
    </row>
    <row r="463" spans="2:45" ht="70.5" customHeight="1">
      <c r="B463" s="49"/>
      <c r="C463" s="49"/>
      <c r="D463" s="49"/>
      <c r="E463" s="184"/>
      <c r="F463" s="180"/>
      <c r="G463" s="181"/>
      <c r="H463" s="181"/>
      <c r="I463" s="182"/>
      <c r="J463" s="182"/>
      <c r="K463" s="183"/>
      <c r="L463" s="184"/>
      <c r="M463" s="184"/>
      <c r="N463" s="181"/>
      <c r="O463" s="181"/>
      <c r="P463" s="181"/>
      <c r="Q463" s="184"/>
      <c r="R463" s="184"/>
      <c r="S463" s="184"/>
      <c r="T463" s="182"/>
      <c r="U463" s="182"/>
      <c r="V463" s="183"/>
      <c r="W463" s="184"/>
      <c r="X463" s="184"/>
      <c r="Y463" s="184"/>
      <c r="Z463" s="184"/>
      <c r="AA463" s="181"/>
      <c r="AB463" s="184"/>
      <c r="AC463" s="184"/>
      <c r="AD463" s="181"/>
      <c r="AE463" s="184"/>
      <c r="AF463" s="181"/>
      <c r="AG463" s="49"/>
      <c r="AH463" s="49"/>
      <c r="AI463" s="49"/>
      <c r="AL463" s="49"/>
      <c r="AS463" s="86"/>
    </row>
    <row r="464" spans="2:45" ht="70.5" customHeight="1">
      <c r="B464" s="49"/>
      <c r="C464" s="49"/>
      <c r="D464" s="49"/>
      <c r="E464" s="184"/>
      <c r="F464" s="180"/>
      <c r="G464" s="181"/>
      <c r="H464" s="181"/>
      <c r="I464" s="182"/>
      <c r="J464" s="182"/>
      <c r="K464" s="183"/>
      <c r="L464" s="184"/>
      <c r="M464" s="184"/>
      <c r="N464" s="181"/>
      <c r="O464" s="181"/>
      <c r="P464" s="181"/>
      <c r="Q464" s="184"/>
      <c r="R464" s="184"/>
      <c r="S464" s="184"/>
      <c r="T464" s="182"/>
      <c r="U464" s="182"/>
      <c r="V464" s="183"/>
      <c r="W464" s="184"/>
      <c r="X464" s="184"/>
      <c r="Y464" s="184"/>
      <c r="Z464" s="184"/>
      <c r="AA464" s="181"/>
      <c r="AB464" s="184"/>
      <c r="AC464" s="184"/>
      <c r="AD464" s="181"/>
      <c r="AE464" s="184"/>
      <c r="AF464" s="181"/>
      <c r="AG464" s="49"/>
      <c r="AH464" s="49"/>
      <c r="AI464" s="49"/>
      <c r="AL464" s="49"/>
      <c r="AS464" s="86"/>
    </row>
    <row r="465" spans="2:45" ht="70.5" customHeight="1">
      <c r="B465" s="49"/>
      <c r="C465" s="49"/>
      <c r="D465" s="49"/>
      <c r="E465" s="184"/>
      <c r="F465" s="180"/>
      <c r="G465" s="181"/>
      <c r="H465" s="181"/>
      <c r="I465" s="182"/>
      <c r="J465" s="182"/>
      <c r="K465" s="183"/>
      <c r="L465" s="184"/>
      <c r="M465" s="184"/>
      <c r="N465" s="181"/>
      <c r="O465" s="181"/>
      <c r="P465" s="181"/>
      <c r="Q465" s="184"/>
      <c r="R465" s="184"/>
      <c r="S465" s="184"/>
      <c r="T465" s="182"/>
      <c r="U465" s="182"/>
      <c r="V465" s="183"/>
      <c r="W465" s="184"/>
      <c r="X465" s="184"/>
      <c r="Y465" s="184"/>
      <c r="Z465" s="184"/>
      <c r="AA465" s="181"/>
      <c r="AB465" s="184"/>
      <c r="AC465" s="184"/>
      <c r="AD465" s="181"/>
      <c r="AE465" s="184"/>
      <c r="AF465" s="181"/>
      <c r="AG465" s="49"/>
      <c r="AH465" s="49"/>
      <c r="AI465" s="49"/>
      <c r="AL465" s="49"/>
      <c r="AS465" s="86"/>
    </row>
    <row r="466" spans="2:45" ht="70.5" customHeight="1">
      <c r="B466" s="49"/>
      <c r="C466" s="49"/>
      <c r="D466" s="49"/>
      <c r="E466" s="184"/>
      <c r="F466" s="180"/>
      <c r="G466" s="181"/>
      <c r="H466" s="181"/>
      <c r="I466" s="182"/>
      <c r="J466" s="182"/>
      <c r="K466" s="183"/>
      <c r="L466" s="184"/>
      <c r="M466" s="184"/>
      <c r="N466" s="181"/>
      <c r="O466" s="181"/>
      <c r="P466" s="181"/>
      <c r="Q466" s="184"/>
      <c r="R466" s="184"/>
      <c r="S466" s="184"/>
      <c r="T466" s="182"/>
      <c r="U466" s="182"/>
      <c r="V466" s="183"/>
      <c r="W466" s="184"/>
      <c r="X466" s="184"/>
      <c r="Y466" s="184"/>
      <c r="Z466" s="184"/>
      <c r="AA466" s="181"/>
      <c r="AB466" s="184"/>
      <c r="AC466" s="184"/>
      <c r="AD466" s="181"/>
      <c r="AE466" s="184"/>
      <c r="AF466" s="181"/>
      <c r="AG466" s="49"/>
      <c r="AH466" s="49"/>
      <c r="AI466" s="49"/>
      <c r="AL466" s="49"/>
      <c r="AS466" s="86"/>
    </row>
    <row r="467" spans="2:45" ht="70.5" customHeight="1">
      <c r="B467" s="49"/>
      <c r="C467" s="49"/>
      <c r="D467" s="49"/>
      <c r="E467" s="184"/>
      <c r="F467" s="180"/>
      <c r="G467" s="181"/>
      <c r="H467" s="181"/>
      <c r="I467" s="182"/>
      <c r="J467" s="182"/>
      <c r="K467" s="183"/>
      <c r="L467" s="184"/>
      <c r="M467" s="184"/>
      <c r="N467" s="181"/>
      <c r="O467" s="181"/>
      <c r="P467" s="181"/>
      <c r="Q467" s="184"/>
      <c r="R467" s="184"/>
      <c r="S467" s="184"/>
      <c r="T467" s="182"/>
      <c r="U467" s="182"/>
      <c r="V467" s="183"/>
      <c r="W467" s="184"/>
      <c r="X467" s="184"/>
      <c r="Y467" s="184"/>
      <c r="Z467" s="184"/>
      <c r="AA467" s="181"/>
      <c r="AB467" s="184"/>
      <c r="AC467" s="184"/>
      <c r="AD467" s="181"/>
      <c r="AE467" s="184"/>
      <c r="AF467" s="181"/>
      <c r="AG467" s="49"/>
      <c r="AH467" s="49"/>
      <c r="AI467" s="49"/>
      <c r="AL467" s="49"/>
      <c r="AS467" s="86"/>
    </row>
    <row r="468" spans="2:45" ht="70.5" customHeight="1">
      <c r="B468" s="49"/>
      <c r="C468" s="49"/>
      <c r="D468" s="49"/>
      <c r="E468" s="184"/>
      <c r="F468" s="180"/>
      <c r="G468" s="181"/>
      <c r="H468" s="181"/>
      <c r="I468" s="182"/>
      <c r="J468" s="182"/>
      <c r="K468" s="183"/>
      <c r="L468" s="184"/>
      <c r="M468" s="184"/>
      <c r="N468" s="181"/>
      <c r="O468" s="181"/>
      <c r="P468" s="181"/>
      <c r="Q468" s="184"/>
      <c r="R468" s="184"/>
      <c r="S468" s="184"/>
      <c r="T468" s="182"/>
      <c r="U468" s="182"/>
      <c r="V468" s="183"/>
      <c r="W468" s="184"/>
      <c r="X468" s="184"/>
      <c r="Y468" s="184"/>
      <c r="Z468" s="184"/>
      <c r="AA468" s="181"/>
      <c r="AB468" s="184"/>
      <c r="AC468" s="184"/>
      <c r="AD468" s="181"/>
      <c r="AE468" s="184"/>
      <c r="AF468" s="181"/>
      <c r="AG468" s="49"/>
      <c r="AH468" s="49"/>
      <c r="AI468" s="49"/>
      <c r="AL468" s="49"/>
      <c r="AS468" s="86"/>
    </row>
    <row r="469" spans="2:45" ht="70.5" customHeight="1">
      <c r="B469" s="49"/>
      <c r="C469" s="49"/>
      <c r="D469" s="49"/>
      <c r="E469" s="184"/>
      <c r="F469" s="180"/>
      <c r="G469" s="181"/>
      <c r="H469" s="181"/>
      <c r="I469" s="182"/>
      <c r="J469" s="182"/>
      <c r="K469" s="183"/>
      <c r="L469" s="184"/>
      <c r="M469" s="184"/>
      <c r="N469" s="181"/>
      <c r="O469" s="181"/>
      <c r="P469" s="181"/>
      <c r="Q469" s="184"/>
      <c r="R469" s="184"/>
      <c r="S469" s="184"/>
      <c r="T469" s="182"/>
      <c r="U469" s="182"/>
      <c r="V469" s="183"/>
      <c r="W469" s="184"/>
      <c r="X469" s="184"/>
      <c r="Y469" s="184"/>
      <c r="Z469" s="184"/>
      <c r="AA469" s="181"/>
      <c r="AB469" s="184"/>
      <c r="AC469" s="184"/>
      <c r="AD469" s="181"/>
      <c r="AE469" s="184"/>
      <c r="AF469" s="181"/>
      <c r="AG469" s="49"/>
      <c r="AH469" s="49"/>
      <c r="AI469" s="49"/>
      <c r="AL469" s="49"/>
      <c r="AS469" s="86"/>
    </row>
    <row r="470" spans="2:45" ht="70.5" customHeight="1">
      <c r="B470" s="49"/>
      <c r="C470" s="49"/>
      <c r="D470" s="49"/>
      <c r="E470" s="184"/>
      <c r="F470" s="180"/>
      <c r="G470" s="181"/>
      <c r="H470" s="181"/>
      <c r="I470" s="182"/>
      <c r="J470" s="182"/>
      <c r="K470" s="183"/>
      <c r="L470" s="184"/>
      <c r="M470" s="184"/>
      <c r="N470" s="181"/>
      <c r="O470" s="181"/>
      <c r="P470" s="181"/>
      <c r="Q470" s="184"/>
      <c r="R470" s="184"/>
      <c r="S470" s="184"/>
      <c r="T470" s="182"/>
      <c r="U470" s="182"/>
      <c r="V470" s="183"/>
      <c r="W470" s="184"/>
      <c r="X470" s="184"/>
      <c r="Y470" s="184"/>
      <c r="Z470" s="184"/>
      <c r="AA470" s="181"/>
      <c r="AB470" s="184"/>
      <c r="AC470" s="184"/>
      <c r="AD470" s="181"/>
      <c r="AE470" s="184"/>
      <c r="AF470" s="181"/>
      <c r="AG470" s="49"/>
      <c r="AH470" s="49"/>
      <c r="AI470" s="49"/>
      <c r="AL470" s="49"/>
      <c r="AS470" s="86"/>
    </row>
    <row r="471" spans="2:45" ht="70.5" customHeight="1">
      <c r="B471" s="49"/>
      <c r="C471" s="49"/>
      <c r="D471" s="49"/>
      <c r="E471" s="184"/>
      <c r="F471" s="180"/>
      <c r="G471" s="181"/>
      <c r="H471" s="181"/>
      <c r="I471" s="182"/>
      <c r="J471" s="182"/>
      <c r="K471" s="183"/>
      <c r="L471" s="184"/>
      <c r="M471" s="184"/>
      <c r="N471" s="181"/>
      <c r="O471" s="181"/>
      <c r="P471" s="181"/>
      <c r="Q471" s="184"/>
      <c r="R471" s="184"/>
      <c r="S471" s="184"/>
      <c r="T471" s="182"/>
      <c r="U471" s="182"/>
      <c r="V471" s="183"/>
      <c r="W471" s="184"/>
      <c r="X471" s="184"/>
      <c r="Y471" s="184"/>
      <c r="Z471" s="184"/>
      <c r="AA471" s="181"/>
      <c r="AB471" s="184"/>
      <c r="AC471" s="184"/>
      <c r="AD471" s="181"/>
      <c r="AE471" s="184"/>
      <c r="AF471" s="181"/>
      <c r="AG471" s="49"/>
      <c r="AH471" s="49"/>
      <c r="AI471" s="49"/>
      <c r="AL471" s="49"/>
      <c r="AS471" s="86"/>
    </row>
    <row r="472" spans="2:45" ht="70.5" customHeight="1">
      <c r="B472" s="49"/>
      <c r="C472" s="49"/>
      <c r="D472" s="49"/>
      <c r="E472" s="184"/>
      <c r="F472" s="180"/>
      <c r="G472" s="181"/>
      <c r="H472" s="181"/>
      <c r="I472" s="182"/>
      <c r="J472" s="182"/>
      <c r="K472" s="183"/>
      <c r="L472" s="184"/>
      <c r="M472" s="184"/>
      <c r="N472" s="181"/>
      <c r="O472" s="181"/>
      <c r="P472" s="181"/>
      <c r="Q472" s="184"/>
      <c r="R472" s="184"/>
      <c r="S472" s="184"/>
      <c r="T472" s="182"/>
      <c r="U472" s="182"/>
      <c r="V472" s="183"/>
      <c r="W472" s="184"/>
      <c r="X472" s="184"/>
      <c r="Y472" s="184"/>
      <c r="Z472" s="184"/>
      <c r="AA472" s="181"/>
      <c r="AB472" s="184"/>
      <c r="AC472" s="184"/>
      <c r="AD472" s="181"/>
      <c r="AE472" s="184"/>
      <c r="AF472" s="181"/>
      <c r="AG472" s="49"/>
      <c r="AH472" s="49"/>
      <c r="AI472" s="49"/>
      <c r="AL472" s="49"/>
      <c r="AS472" s="86"/>
    </row>
    <row r="473" spans="2:45" ht="70.5" customHeight="1">
      <c r="B473" s="49"/>
      <c r="C473" s="49"/>
      <c r="D473" s="49"/>
      <c r="E473" s="184"/>
      <c r="F473" s="180"/>
      <c r="G473" s="181"/>
      <c r="H473" s="181"/>
      <c r="I473" s="182"/>
      <c r="J473" s="182"/>
      <c r="K473" s="183"/>
      <c r="L473" s="184"/>
      <c r="M473" s="184"/>
      <c r="N473" s="181"/>
      <c r="O473" s="181"/>
      <c r="P473" s="181"/>
      <c r="Q473" s="184"/>
      <c r="R473" s="184"/>
      <c r="S473" s="184"/>
      <c r="T473" s="182"/>
      <c r="U473" s="182"/>
      <c r="V473" s="183"/>
      <c r="W473" s="184"/>
      <c r="X473" s="184"/>
      <c r="Y473" s="184"/>
      <c r="Z473" s="184"/>
      <c r="AA473" s="181"/>
      <c r="AB473" s="184"/>
      <c r="AC473" s="184"/>
      <c r="AD473" s="181"/>
      <c r="AE473" s="184"/>
      <c r="AF473" s="181"/>
      <c r="AG473" s="49"/>
      <c r="AH473" s="49"/>
      <c r="AI473" s="49"/>
      <c r="AL473" s="49"/>
      <c r="AS473" s="86"/>
    </row>
    <row r="474" spans="2:45" ht="70.5" customHeight="1">
      <c r="B474" s="49"/>
      <c r="C474" s="49"/>
      <c r="D474" s="49"/>
      <c r="E474" s="184"/>
      <c r="F474" s="180"/>
      <c r="G474" s="181"/>
      <c r="H474" s="181"/>
      <c r="I474" s="182"/>
      <c r="J474" s="182"/>
      <c r="K474" s="183"/>
      <c r="L474" s="184"/>
      <c r="M474" s="184"/>
      <c r="N474" s="181"/>
      <c r="O474" s="181"/>
      <c r="P474" s="181"/>
      <c r="Q474" s="184"/>
      <c r="R474" s="184"/>
      <c r="S474" s="184"/>
      <c r="T474" s="182"/>
      <c r="U474" s="182"/>
      <c r="V474" s="183"/>
      <c r="W474" s="184"/>
      <c r="X474" s="184"/>
      <c r="Y474" s="184"/>
      <c r="Z474" s="184"/>
      <c r="AA474" s="181"/>
      <c r="AB474" s="184"/>
      <c r="AC474" s="184"/>
      <c r="AD474" s="181"/>
      <c r="AE474" s="184"/>
      <c r="AF474" s="181"/>
      <c r="AG474" s="49"/>
      <c r="AH474" s="49"/>
      <c r="AI474" s="49"/>
      <c r="AL474" s="49"/>
      <c r="AS474" s="86"/>
    </row>
    <row r="475" spans="2:45" ht="70.5" customHeight="1">
      <c r="B475" s="49"/>
      <c r="C475" s="49"/>
      <c r="D475" s="49"/>
      <c r="E475" s="184"/>
      <c r="F475" s="180"/>
      <c r="G475" s="181"/>
      <c r="H475" s="181"/>
      <c r="I475" s="182"/>
      <c r="J475" s="182"/>
      <c r="K475" s="183"/>
      <c r="L475" s="184"/>
      <c r="M475" s="184"/>
      <c r="N475" s="181"/>
      <c r="O475" s="181"/>
      <c r="P475" s="181"/>
      <c r="Q475" s="184"/>
      <c r="R475" s="184"/>
      <c r="S475" s="184"/>
      <c r="T475" s="182"/>
      <c r="U475" s="182"/>
      <c r="V475" s="183"/>
      <c r="W475" s="184"/>
      <c r="X475" s="184"/>
      <c r="Y475" s="184"/>
      <c r="Z475" s="184"/>
      <c r="AA475" s="181"/>
      <c r="AB475" s="184"/>
      <c r="AC475" s="184"/>
      <c r="AD475" s="181"/>
      <c r="AE475" s="184"/>
      <c r="AF475" s="181"/>
      <c r="AG475" s="49"/>
      <c r="AH475" s="49"/>
      <c r="AI475" s="49"/>
      <c r="AL475" s="49"/>
      <c r="AS475" s="86"/>
    </row>
    <row r="476" spans="2:45" ht="70.5" customHeight="1">
      <c r="B476" s="49"/>
      <c r="C476" s="49"/>
      <c r="D476" s="49"/>
      <c r="E476" s="184"/>
      <c r="F476" s="180"/>
      <c r="G476" s="181"/>
      <c r="H476" s="181"/>
      <c r="I476" s="182"/>
      <c r="J476" s="182"/>
      <c r="K476" s="183"/>
      <c r="L476" s="184"/>
      <c r="M476" s="184"/>
      <c r="N476" s="181"/>
      <c r="O476" s="181"/>
      <c r="P476" s="181"/>
      <c r="Q476" s="184"/>
      <c r="R476" s="184"/>
      <c r="S476" s="184"/>
      <c r="T476" s="182"/>
      <c r="U476" s="182"/>
      <c r="V476" s="183"/>
      <c r="W476" s="184"/>
      <c r="X476" s="184"/>
      <c r="Y476" s="184"/>
      <c r="Z476" s="184"/>
      <c r="AA476" s="181"/>
      <c r="AB476" s="184"/>
      <c r="AC476" s="184"/>
      <c r="AD476" s="181"/>
      <c r="AE476" s="184"/>
      <c r="AF476" s="181"/>
      <c r="AG476" s="49"/>
      <c r="AH476" s="49"/>
      <c r="AI476" s="49"/>
      <c r="AL476" s="49"/>
      <c r="AS476" s="86"/>
    </row>
    <row r="477" spans="2:45" ht="70.5" customHeight="1">
      <c r="B477" s="49"/>
      <c r="C477" s="49"/>
      <c r="D477" s="49"/>
      <c r="E477" s="184"/>
      <c r="F477" s="180"/>
      <c r="G477" s="181"/>
      <c r="H477" s="181"/>
      <c r="I477" s="182"/>
      <c r="J477" s="182"/>
      <c r="K477" s="183"/>
      <c r="L477" s="184"/>
      <c r="M477" s="184"/>
      <c r="N477" s="181"/>
      <c r="O477" s="181"/>
      <c r="P477" s="181"/>
      <c r="Q477" s="184"/>
      <c r="R477" s="184"/>
      <c r="S477" s="184"/>
      <c r="T477" s="182"/>
      <c r="U477" s="182"/>
      <c r="V477" s="183"/>
      <c r="W477" s="184"/>
      <c r="X477" s="184"/>
      <c r="Y477" s="184"/>
      <c r="Z477" s="184"/>
      <c r="AA477" s="181"/>
      <c r="AB477" s="184"/>
      <c r="AC477" s="184"/>
      <c r="AD477" s="181"/>
      <c r="AE477" s="184"/>
      <c r="AF477" s="181"/>
      <c r="AG477" s="49"/>
      <c r="AH477" s="49"/>
      <c r="AI477" s="49"/>
      <c r="AL477" s="49"/>
      <c r="AS477" s="86"/>
    </row>
    <row r="478" spans="2:45" ht="70.5" customHeight="1">
      <c r="B478" s="49"/>
      <c r="C478" s="49"/>
      <c r="D478" s="49"/>
      <c r="E478" s="184"/>
      <c r="F478" s="180"/>
      <c r="G478" s="181"/>
      <c r="H478" s="181"/>
      <c r="I478" s="182"/>
      <c r="J478" s="182"/>
      <c r="K478" s="183"/>
      <c r="L478" s="184"/>
      <c r="M478" s="184"/>
      <c r="N478" s="181"/>
      <c r="O478" s="181"/>
      <c r="P478" s="181"/>
      <c r="Q478" s="184"/>
      <c r="R478" s="184"/>
      <c r="S478" s="184"/>
      <c r="T478" s="182"/>
      <c r="U478" s="182"/>
      <c r="V478" s="183"/>
      <c r="W478" s="184"/>
      <c r="X478" s="184"/>
      <c r="Y478" s="184"/>
      <c r="Z478" s="184"/>
      <c r="AA478" s="181"/>
      <c r="AB478" s="184"/>
      <c r="AC478" s="184"/>
      <c r="AD478" s="181"/>
      <c r="AE478" s="184"/>
      <c r="AF478" s="181"/>
      <c r="AG478" s="49"/>
      <c r="AH478" s="49"/>
      <c r="AI478" s="49"/>
      <c r="AL478" s="49"/>
      <c r="AS478" s="86"/>
    </row>
    <row r="479" spans="2:45" ht="70.5" customHeight="1">
      <c r="B479" s="49"/>
      <c r="C479" s="49"/>
      <c r="D479" s="49"/>
      <c r="E479" s="184"/>
      <c r="F479" s="180"/>
      <c r="G479" s="181"/>
      <c r="H479" s="181"/>
      <c r="I479" s="182"/>
      <c r="J479" s="182"/>
      <c r="K479" s="183"/>
      <c r="L479" s="184"/>
      <c r="M479" s="184"/>
      <c r="N479" s="181"/>
      <c r="O479" s="181"/>
      <c r="P479" s="181"/>
      <c r="Q479" s="184"/>
      <c r="R479" s="184"/>
      <c r="S479" s="184"/>
      <c r="T479" s="182"/>
      <c r="U479" s="182"/>
      <c r="V479" s="183"/>
      <c r="W479" s="184"/>
      <c r="X479" s="184"/>
      <c r="Y479" s="184"/>
      <c r="Z479" s="184"/>
      <c r="AA479" s="181"/>
      <c r="AB479" s="184"/>
      <c r="AC479" s="184"/>
      <c r="AD479" s="181"/>
      <c r="AE479" s="184"/>
      <c r="AF479" s="181"/>
      <c r="AG479" s="49"/>
      <c r="AH479" s="49"/>
      <c r="AI479" s="49"/>
      <c r="AL479" s="49"/>
      <c r="AS479" s="86"/>
    </row>
    <row r="480" spans="2:45" ht="70.5" customHeight="1">
      <c r="B480" s="49"/>
      <c r="C480" s="49"/>
      <c r="D480" s="49"/>
      <c r="E480" s="184"/>
      <c r="F480" s="180"/>
      <c r="G480" s="181"/>
      <c r="H480" s="181"/>
      <c r="I480" s="182"/>
      <c r="J480" s="182"/>
      <c r="K480" s="183"/>
      <c r="L480" s="184"/>
      <c r="M480" s="184"/>
      <c r="N480" s="181"/>
      <c r="O480" s="181"/>
      <c r="P480" s="181"/>
      <c r="Q480" s="184"/>
      <c r="R480" s="184"/>
      <c r="S480" s="184"/>
      <c r="T480" s="182"/>
      <c r="U480" s="182"/>
      <c r="V480" s="183"/>
      <c r="W480" s="184"/>
      <c r="X480" s="184"/>
      <c r="Y480" s="184"/>
      <c r="Z480" s="184"/>
      <c r="AA480" s="181"/>
      <c r="AB480" s="184"/>
      <c r="AC480" s="184"/>
      <c r="AD480" s="181"/>
      <c r="AE480" s="184"/>
      <c r="AF480" s="181"/>
      <c r="AG480" s="49"/>
      <c r="AH480" s="49"/>
      <c r="AI480" s="49"/>
      <c r="AL480" s="49"/>
      <c r="AS480" s="86"/>
    </row>
    <row r="481" spans="2:45" ht="70.5" customHeight="1">
      <c r="B481" s="49"/>
      <c r="C481" s="49"/>
      <c r="D481" s="49"/>
      <c r="E481" s="184"/>
      <c r="F481" s="180"/>
      <c r="G481" s="181"/>
      <c r="H481" s="181"/>
      <c r="I481" s="182"/>
      <c r="J481" s="182"/>
      <c r="K481" s="183"/>
      <c r="L481" s="184"/>
      <c r="M481" s="184"/>
      <c r="N481" s="181"/>
      <c r="O481" s="181"/>
      <c r="P481" s="181"/>
      <c r="Q481" s="184"/>
      <c r="R481" s="184"/>
      <c r="S481" s="184"/>
      <c r="T481" s="182"/>
      <c r="U481" s="182"/>
      <c r="V481" s="183"/>
      <c r="W481" s="184"/>
      <c r="X481" s="184"/>
      <c r="Y481" s="184"/>
      <c r="Z481" s="184"/>
      <c r="AA481" s="181"/>
      <c r="AB481" s="184"/>
      <c r="AC481" s="184"/>
      <c r="AD481" s="181"/>
      <c r="AE481" s="184"/>
      <c r="AF481" s="181"/>
      <c r="AG481" s="49"/>
      <c r="AH481" s="49"/>
      <c r="AI481" s="49"/>
      <c r="AL481" s="49"/>
      <c r="AS481" s="86"/>
    </row>
    <row r="482" spans="2:45" ht="70.5" customHeight="1">
      <c r="B482" s="49"/>
      <c r="C482" s="49"/>
      <c r="D482" s="49"/>
      <c r="E482" s="184"/>
      <c r="F482" s="180"/>
      <c r="G482" s="181"/>
      <c r="H482" s="181"/>
      <c r="I482" s="182"/>
      <c r="J482" s="182"/>
      <c r="K482" s="183"/>
      <c r="L482" s="184"/>
      <c r="M482" s="184"/>
      <c r="N482" s="181"/>
      <c r="O482" s="181"/>
      <c r="P482" s="181"/>
      <c r="Q482" s="184"/>
      <c r="R482" s="184"/>
      <c r="S482" s="184"/>
      <c r="T482" s="182"/>
      <c r="U482" s="182"/>
      <c r="V482" s="183"/>
      <c r="W482" s="184"/>
      <c r="X482" s="184"/>
      <c r="Y482" s="184"/>
      <c r="Z482" s="184"/>
      <c r="AA482" s="181"/>
      <c r="AB482" s="184"/>
      <c r="AC482" s="184"/>
      <c r="AD482" s="181"/>
      <c r="AE482" s="184"/>
      <c r="AF482" s="181"/>
      <c r="AG482" s="49"/>
      <c r="AH482" s="49"/>
      <c r="AI482" s="49"/>
      <c r="AL482" s="49"/>
      <c r="AS482" s="86"/>
    </row>
    <row r="483" spans="2:45" ht="70.5" customHeight="1">
      <c r="B483" s="49"/>
      <c r="C483" s="49"/>
      <c r="D483" s="49"/>
      <c r="E483" s="184"/>
      <c r="F483" s="180"/>
      <c r="G483" s="181"/>
      <c r="H483" s="181"/>
      <c r="I483" s="182"/>
      <c r="J483" s="182"/>
      <c r="K483" s="183"/>
      <c r="L483" s="184"/>
      <c r="M483" s="184"/>
      <c r="N483" s="181"/>
      <c r="O483" s="181"/>
      <c r="P483" s="181"/>
      <c r="Q483" s="184"/>
      <c r="R483" s="184"/>
      <c r="S483" s="184"/>
      <c r="T483" s="182"/>
      <c r="U483" s="182"/>
      <c r="V483" s="183"/>
      <c r="W483" s="184"/>
      <c r="X483" s="184"/>
      <c r="Y483" s="184"/>
      <c r="Z483" s="184"/>
      <c r="AA483" s="181"/>
      <c r="AB483" s="184"/>
      <c r="AC483" s="184"/>
      <c r="AD483" s="181"/>
      <c r="AE483" s="184"/>
      <c r="AF483" s="181"/>
      <c r="AG483" s="49"/>
      <c r="AH483" s="49"/>
      <c r="AI483" s="49"/>
      <c r="AL483" s="49"/>
      <c r="AS483" s="86"/>
    </row>
    <row r="484" spans="2:45" ht="70.5" customHeight="1">
      <c r="B484" s="49"/>
      <c r="C484" s="49"/>
      <c r="D484" s="49"/>
      <c r="E484" s="184"/>
      <c r="F484" s="180"/>
      <c r="G484" s="181"/>
      <c r="H484" s="181"/>
      <c r="I484" s="182"/>
      <c r="J484" s="182"/>
      <c r="K484" s="183"/>
      <c r="L484" s="184"/>
      <c r="M484" s="184"/>
      <c r="N484" s="181"/>
      <c r="O484" s="181"/>
      <c r="P484" s="181"/>
      <c r="Q484" s="184"/>
      <c r="R484" s="184"/>
      <c r="S484" s="184"/>
      <c r="T484" s="182"/>
      <c r="U484" s="182"/>
      <c r="V484" s="183"/>
      <c r="W484" s="184"/>
      <c r="X484" s="184"/>
      <c r="Y484" s="184"/>
      <c r="Z484" s="184"/>
      <c r="AA484" s="181"/>
      <c r="AB484" s="184"/>
      <c r="AC484" s="184"/>
      <c r="AD484" s="181"/>
      <c r="AE484" s="184"/>
      <c r="AF484" s="181"/>
      <c r="AG484" s="49"/>
      <c r="AH484" s="49"/>
      <c r="AI484" s="49"/>
      <c r="AL484" s="49"/>
      <c r="AS484" s="86"/>
    </row>
    <row r="485" spans="2:45" ht="70.5" customHeight="1">
      <c r="B485" s="49"/>
      <c r="C485" s="49"/>
      <c r="D485" s="49"/>
      <c r="E485" s="184"/>
      <c r="F485" s="180"/>
      <c r="G485" s="181"/>
      <c r="H485" s="181"/>
      <c r="I485" s="182"/>
      <c r="J485" s="182"/>
      <c r="K485" s="183"/>
      <c r="L485" s="184"/>
      <c r="M485" s="184"/>
      <c r="N485" s="181"/>
      <c r="O485" s="181"/>
      <c r="P485" s="181"/>
      <c r="Q485" s="184"/>
      <c r="R485" s="184"/>
      <c r="S485" s="184"/>
      <c r="T485" s="182"/>
      <c r="U485" s="182"/>
      <c r="V485" s="183"/>
      <c r="W485" s="184"/>
      <c r="X485" s="184"/>
      <c r="Y485" s="184"/>
      <c r="Z485" s="184"/>
      <c r="AA485" s="181"/>
      <c r="AB485" s="184"/>
      <c r="AC485" s="184"/>
      <c r="AD485" s="181"/>
      <c r="AE485" s="184"/>
      <c r="AF485" s="181"/>
      <c r="AG485" s="49"/>
      <c r="AH485" s="49"/>
      <c r="AI485" s="49"/>
      <c r="AL485" s="49"/>
      <c r="AS485" s="86"/>
    </row>
    <row r="486" spans="2:45" ht="70.5" customHeight="1">
      <c r="B486" s="49"/>
      <c r="C486" s="49"/>
      <c r="D486" s="49"/>
      <c r="E486" s="184"/>
      <c r="F486" s="180"/>
      <c r="G486" s="181"/>
      <c r="H486" s="181"/>
      <c r="I486" s="182"/>
      <c r="J486" s="182"/>
      <c r="K486" s="183"/>
      <c r="L486" s="184"/>
      <c r="M486" s="184"/>
      <c r="N486" s="181"/>
      <c r="O486" s="181"/>
      <c r="P486" s="181"/>
      <c r="Q486" s="184"/>
      <c r="R486" s="184"/>
      <c r="S486" s="184"/>
      <c r="T486" s="182"/>
      <c r="U486" s="182"/>
      <c r="V486" s="183"/>
      <c r="W486" s="184"/>
      <c r="X486" s="184"/>
      <c r="Y486" s="184"/>
      <c r="Z486" s="184"/>
      <c r="AA486" s="181"/>
      <c r="AB486" s="184"/>
      <c r="AC486" s="184"/>
      <c r="AD486" s="181"/>
      <c r="AE486" s="184"/>
      <c r="AF486" s="181"/>
      <c r="AG486" s="49"/>
      <c r="AH486" s="49"/>
      <c r="AI486" s="49"/>
      <c r="AL486" s="49"/>
      <c r="AS486" s="86"/>
    </row>
    <row r="487" spans="2:45" ht="70.5" customHeight="1">
      <c r="B487" s="49"/>
      <c r="C487" s="49"/>
      <c r="D487" s="49"/>
      <c r="E487" s="184"/>
      <c r="F487" s="180"/>
      <c r="G487" s="181"/>
      <c r="H487" s="181"/>
      <c r="I487" s="182"/>
      <c r="J487" s="182"/>
      <c r="K487" s="183"/>
      <c r="L487" s="184"/>
      <c r="M487" s="184"/>
      <c r="N487" s="181"/>
      <c r="O487" s="181"/>
      <c r="P487" s="181"/>
      <c r="Q487" s="184"/>
      <c r="R487" s="184"/>
      <c r="S487" s="184"/>
      <c r="T487" s="182"/>
      <c r="U487" s="182"/>
      <c r="V487" s="183"/>
      <c r="W487" s="184"/>
      <c r="X487" s="184"/>
      <c r="Y487" s="184"/>
      <c r="Z487" s="184"/>
      <c r="AA487" s="181"/>
      <c r="AB487" s="184"/>
      <c r="AC487" s="184"/>
      <c r="AD487" s="181"/>
      <c r="AE487" s="184"/>
      <c r="AF487" s="181"/>
      <c r="AG487" s="49"/>
      <c r="AH487" s="49"/>
      <c r="AI487" s="49"/>
      <c r="AL487" s="49"/>
      <c r="AS487" s="86"/>
    </row>
    <row r="488" spans="2:45" ht="70.5" customHeight="1">
      <c r="B488" s="49"/>
      <c r="C488" s="49"/>
      <c r="D488" s="49"/>
      <c r="E488" s="184"/>
      <c r="F488" s="180"/>
      <c r="G488" s="181"/>
      <c r="H488" s="181"/>
      <c r="I488" s="182"/>
      <c r="J488" s="182"/>
      <c r="K488" s="183"/>
      <c r="L488" s="184"/>
      <c r="M488" s="184"/>
      <c r="N488" s="181"/>
      <c r="O488" s="181"/>
      <c r="P488" s="181"/>
      <c r="Q488" s="184"/>
      <c r="R488" s="184"/>
      <c r="S488" s="184"/>
      <c r="T488" s="182"/>
      <c r="U488" s="182"/>
      <c r="V488" s="183"/>
      <c r="W488" s="184"/>
      <c r="X488" s="184"/>
      <c r="Y488" s="184"/>
      <c r="Z488" s="184"/>
      <c r="AA488" s="181"/>
      <c r="AB488" s="184"/>
      <c r="AC488" s="184"/>
      <c r="AD488" s="181"/>
      <c r="AE488" s="184"/>
      <c r="AF488" s="181"/>
      <c r="AG488" s="49"/>
      <c r="AH488" s="49"/>
      <c r="AI488" s="49"/>
      <c r="AL488" s="49"/>
      <c r="AS488" s="86"/>
    </row>
    <row r="489" spans="2:45" ht="70.5" customHeight="1">
      <c r="B489" s="49"/>
      <c r="C489" s="49"/>
      <c r="D489" s="49"/>
      <c r="E489" s="184"/>
      <c r="F489" s="180"/>
      <c r="G489" s="181"/>
      <c r="H489" s="181"/>
      <c r="I489" s="182"/>
      <c r="J489" s="182"/>
      <c r="K489" s="183"/>
      <c r="L489" s="184"/>
      <c r="M489" s="184"/>
      <c r="N489" s="181"/>
      <c r="O489" s="181"/>
      <c r="P489" s="181"/>
      <c r="Q489" s="184"/>
      <c r="R489" s="184"/>
      <c r="S489" s="184"/>
      <c r="T489" s="182"/>
      <c r="U489" s="182"/>
      <c r="V489" s="183"/>
      <c r="W489" s="184"/>
      <c r="X489" s="184"/>
      <c r="Y489" s="184"/>
      <c r="Z489" s="184"/>
      <c r="AA489" s="181"/>
      <c r="AB489" s="184"/>
      <c r="AC489" s="184"/>
      <c r="AD489" s="181"/>
      <c r="AE489" s="184"/>
      <c r="AF489" s="181"/>
      <c r="AG489" s="49"/>
      <c r="AH489" s="49"/>
      <c r="AI489" s="49"/>
      <c r="AL489" s="49"/>
      <c r="AS489" s="86"/>
    </row>
    <row r="490" spans="2:45" ht="70.5" customHeight="1">
      <c r="B490" s="49"/>
      <c r="C490" s="49"/>
      <c r="D490" s="49"/>
      <c r="E490" s="184"/>
      <c r="F490" s="180"/>
      <c r="G490" s="181"/>
      <c r="H490" s="181"/>
      <c r="I490" s="182"/>
      <c r="J490" s="182"/>
      <c r="K490" s="183"/>
      <c r="L490" s="184"/>
      <c r="M490" s="184"/>
      <c r="N490" s="181"/>
      <c r="O490" s="181"/>
      <c r="P490" s="181"/>
      <c r="Q490" s="184"/>
      <c r="R490" s="184"/>
      <c r="S490" s="184"/>
      <c r="T490" s="182"/>
      <c r="U490" s="182"/>
      <c r="V490" s="183"/>
      <c r="W490" s="184"/>
      <c r="X490" s="184"/>
      <c r="Y490" s="184"/>
      <c r="Z490" s="184"/>
      <c r="AA490" s="181"/>
      <c r="AB490" s="184"/>
      <c r="AC490" s="184"/>
      <c r="AD490" s="181"/>
      <c r="AE490" s="184"/>
      <c r="AF490" s="181"/>
      <c r="AG490" s="49"/>
      <c r="AH490" s="49"/>
      <c r="AI490" s="49"/>
      <c r="AL490" s="49"/>
      <c r="AS490" s="86"/>
    </row>
    <row r="491" spans="2:45" ht="70.5" customHeight="1">
      <c r="B491" s="49"/>
      <c r="C491" s="49"/>
      <c r="D491" s="49"/>
      <c r="E491" s="184"/>
      <c r="F491" s="180"/>
      <c r="G491" s="181"/>
      <c r="H491" s="181"/>
      <c r="I491" s="182"/>
      <c r="J491" s="182"/>
      <c r="K491" s="183"/>
      <c r="L491" s="184"/>
      <c r="M491" s="184"/>
      <c r="N491" s="181"/>
      <c r="O491" s="181"/>
      <c r="P491" s="181"/>
      <c r="Q491" s="184"/>
      <c r="R491" s="184"/>
      <c r="S491" s="184"/>
      <c r="T491" s="182"/>
      <c r="U491" s="182"/>
      <c r="V491" s="183"/>
      <c r="W491" s="184"/>
      <c r="X491" s="184"/>
      <c r="Y491" s="184"/>
      <c r="Z491" s="184"/>
      <c r="AA491" s="181"/>
      <c r="AB491" s="184"/>
      <c r="AC491" s="184"/>
      <c r="AD491" s="181"/>
      <c r="AE491" s="184"/>
      <c r="AF491" s="181"/>
      <c r="AG491" s="49"/>
      <c r="AH491" s="49"/>
      <c r="AI491" s="49"/>
      <c r="AL491" s="49"/>
      <c r="AS491" s="86"/>
    </row>
    <row r="492" spans="2:45" ht="70.5" customHeight="1">
      <c r="B492" s="49"/>
      <c r="C492" s="49"/>
      <c r="D492" s="49"/>
      <c r="E492" s="184"/>
      <c r="F492" s="180"/>
      <c r="G492" s="181"/>
      <c r="H492" s="181"/>
      <c r="I492" s="182"/>
      <c r="J492" s="182"/>
      <c r="K492" s="183"/>
      <c r="L492" s="184"/>
      <c r="M492" s="184"/>
      <c r="N492" s="181"/>
      <c r="O492" s="181"/>
      <c r="P492" s="181"/>
      <c r="Q492" s="184"/>
      <c r="R492" s="184"/>
      <c r="S492" s="184"/>
      <c r="T492" s="182"/>
      <c r="U492" s="182"/>
      <c r="V492" s="183"/>
      <c r="W492" s="184"/>
      <c r="X492" s="184"/>
      <c r="Y492" s="184"/>
      <c r="Z492" s="184"/>
      <c r="AA492" s="181"/>
      <c r="AB492" s="184"/>
      <c r="AC492" s="184"/>
      <c r="AD492" s="181"/>
      <c r="AE492" s="184"/>
      <c r="AF492" s="181"/>
      <c r="AG492" s="49"/>
      <c r="AH492" s="49"/>
      <c r="AI492" s="49"/>
      <c r="AL492" s="49"/>
      <c r="AS492" s="86"/>
    </row>
    <row r="493" spans="2:45" ht="70.5" customHeight="1">
      <c r="B493" s="49"/>
      <c r="C493" s="49"/>
      <c r="D493" s="49"/>
      <c r="E493" s="184"/>
      <c r="F493" s="180"/>
      <c r="G493" s="181"/>
      <c r="H493" s="181"/>
      <c r="I493" s="182"/>
      <c r="J493" s="182"/>
      <c r="K493" s="183"/>
      <c r="L493" s="184"/>
      <c r="M493" s="184"/>
      <c r="N493" s="181"/>
      <c r="O493" s="181"/>
      <c r="P493" s="181"/>
      <c r="Q493" s="184"/>
      <c r="R493" s="184"/>
      <c r="S493" s="184"/>
      <c r="T493" s="182"/>
      <c r="U493" s="182"/>
      <c r="V493" s="183"/>
      <c r="W493" s="184"/>
      <c r="X493" s="184"/>
      <c r="Y493" s="184"/>
      <c r="Z493" s="184"/>
      <c r="AA493" s="181"/>
      <c r="AB493" s="184"/>
      <c r="AC493" s="184"/>
      <c r="AD493" s="181"/>
      <c r="AE493" s="184"/>
      <c r="AF493" s="181"/>
      <c r="AG493" s="49"/>
      <c r="AH493" s="49"/>
      <c r="AI493" s="49"/>
      <c r="AL493" s="49"/>
      <c r="AS493" s="86"/>
    </row>
    <row r="494" spans="2:45" ht="70.5" customHeight="1">
      <c r="B494" s="49"/>
      <c r="C494" s="49"/>
      <c r="D494" s="49"/>
      <c r="E494" s="184"/>
      <c r="F494" s="180"/>
      <c r="G494" s="181"/>
      <c r="H494" s="181"/>
      <c r="I494" s="182"/>
      <c r="J494" s="182"/>
      <c r="K494" s="183"/>
      <c r="L494" s="184"/>
      <c r="M494" s="184"/>
      <c r="N494" s="181"/>
      <c r="O494" s="181"/>
      <c r="P494" s="181"/>
      <c r="Q494" s="184"/>
      <c r="R494" s="184"/>
      <c r="S494" s="184"/>
      <c r="T494" s="182"/>
      <c r="U494" s="182"/>
      <c r="V494" s="183"/>
      <c r="W494" s="184"/>
      <c r="X494" s="184"/>
      <c r="Y494" s="184"/>
      <c r="Z494" s="184"/>
      <c r="AA494" s="181"/>
      <c r="AB494" s="184"/>
      <c r="AC494" s="184"/>
      <c r="AD494" s="181"/>
      <c r="AE494" s="184"/>
      <c r="AF494" s="181"/>
      <c r="AG494" s="49"/>
      <c r="AH494" s="49"/>
      <c r="AI494" s="49"/>
      <c r="AL494" s="49"/>
      <c r="AS494" s="86"/>
    </row>
    <row r="495" spans="2:45" ht="70.5" customHeight="1">
      <c r="B495" s="49"/>
      <c r="C495" s="49"/>
      <c r="D495" s="49"/>
      <c r="E495" s="184"/>
      <c r="F495" s="180"/>
      <c r="G495" s="181"/>
      <c r="H495" s="181"/>
      <c r="I495" s="182"/>
      <c r="J495" s="182"/>
      <c r="K495" s="183"/>
      <c r="L495" s="184"/>
      <c r="M495" s="184"/>
      <c r="N495" s="181"/>
      <c r="O495" s="181"/>
      <c r="P495" s="181"/>
      <c r="Q495" s="184"/>
      <c r="R495" s="184"/>
      <c r="S495" s="184"/>
      <c r="T495" s="182"/>
      <c r="U495" s="182"/>
      <c r="V495" s="183"/>
      <c r="W495" s="184"/>
      <c r="X495" s="184"/>
      <c r="Y495" s="184"/>
      <c r="Z495" s="184"/>
      <c r="AA495" s="181"/>
      <c r="AB495" s="184"/>
      <c r="AC495" s="184"/>
      <c r="AD495" s="181"/>
      <c r="AE495" s="184"/>
      <c r="AF495" s="181"/>
      <c r="AG495" s="49"/>
      <c r="AH495" s="49"/>
      <c r="AI495" s="49"/>
      <c r="AL495" s="49"/>
      <c r="AS495" s="86"/>
    </row>
    <row r="496" spans="2:45" ht="70.5" customHeight="1">
      <c r="B496" s="49"/>
      <c r="C496" s="49"/>
      <c r="D496" s="49"/>
      <c r="E496" s="184"/>
      <c r="F496" s="180"/>
      <c r="G496" s="181"/>
      <c r="H496" s="181"/>
      <c r="I496" s="182"/>
      <c r="J496" s="182"/>
      <c r="K496" s="183"/>
      <c r="L496" s="184"/>
      <c r="M496" s="184"/>
      <c r="N496" s="181"/>
      <c r="O496" s="181"/>
      <c r="P496" s="181"/>
      <c r="Q496" s="184"/>
      <c r="R496" s="184"/>
      <c r="S496" s="184"/>
      <c r="T496" s="182"/>
      <c r="U496" s="182"/>
      <c r="V496" s="183"/>
      <c r="W496" s="184"/>
      <c r="X496" s="184"/>
      <c r="Y496" s="184"/>
      <c r="Z496" s="184"/>
      <c r="AA496" s="181"/>
      <c r="AB496" s="184"/>
      <c r="AC496" s="184"/>
      <c r="AD496" s="181"/>
      <c r="AE496" s="184"/>
      <c r="AF496" s="181"/>
      <c r="AG496" s="49"/>
      <c r="AH496" s="49"/>
      <c r="AI496" s="49"/>
      <c r="AL496" s="49"/>
      <c r="AS496" s="86"/>
    </row>
    <row r="497" spans="2:45" ht="70.5" customHeight="1">
      <c r="B497" s="49"/>
      <c r="C497" s="49"/>
      <c r="D497" s="49"/>
      <c r="E497" s="184"/>
      <c r="F497" s="180"/>
      <c r="G497" s="181"/>
      <c r="H497" s="181"/>
      <c r="I497" s="182"/>
      <c r="J497" s="182"/>
      <c r="K497" s="183"/>
      <c r="L497" s="184"/>
      <c r="M497" s="184"/>
      <c r="N497" s="181"/>
      <c r="O497" s="181"/>
      <c r="P497" s="181"/>
      <c r="Q497" s="184"/>
      <c r="R497" s="184"/>
      <c r="S497" s="184"/>
      <c r="T497" s="182"/>
      <c r="U497" s="182"/>
      <c r="V497" s="183"/>
      <c r="W497" s="184"/>
      <c r="X497" s="184"/>
      <c r="Y497" s="184"/>
      <c r="Z497" s="184"/>
      <c r="AA497" s="181"/>
      <c r="AB497" s="184"/>
      <c r="AC497" s="184"/>
      <c r="AD497" s="181"/>
      <c r="AE497" s="184"/>
      <c r="AF497" s="181"/>
      <c r="AG497" s="49"/>
      <c r="AH497" s="49"/>
      <c r="AI497" s="49"/>
      <c r="AL497" s="49"/>
      <c r="AS497" s="86"/>
    </row>
    <row r="498" spans="2:45" ht="70.5" customHeight="1">
      <c r="B498" s="49"/>
      <c r="C498" s="49"/>
      <c r="D498" s="49"/>
      <c r="E498" s="184"/>
      <c r="F498" s="180"/>
      <c r="G498" s="181"/>
      <c r="H498" s="181"/>
      <c r="I498" s="182"/>
      <c r="J498" s="182"/>
      <c r="K498" s="183"/>
      <c r="L498" s="184"/>
      <c r="M498" s="184"/>
      <c r="N498" s="181"/>
      <c r="O498" s="181"/>
      <c r="P498" s="181"/>
      <c r="Q498" s="184"/>
      <c r="R498" s="184"/>
      <c r="S498" s="184"/>
      <c r="T498" s="182"/>
      <c r="U498" s="182"/>
      <c r="V498" s="183"/>
      <c r="W498" s="184"/>
      <c r="X498" s="184"/>
      <c r="Y498" s="184"/>
      <c r="Z498" s="184"/>
      <c r="AA498" s="181"/>
      <c r="AB498" s="184"/>
      <c r="AC498" s="184"/>
      <c r="AD498" s="181"/>
      <c r="AE498" s="184"/>
      <c r="AF498" s="181"/>
      <c r="AG498" s="49"/>
      <c r="AH498" s="49"/>
      <c r="AI498" s="49"/>
      <c r="AL498" s="49"/>
      <c r="AS498" s="86"/>
    </row>
    <row r="499" spans="2:45" ht="70.5" customHeight="1">
      <c r="B499" s="49"/>
      <c r="C499" s="49"/>
      <c r="D499" s="49"/>
      <c r="E499" s="184"/>
      <c r="F499" s="180"/>
      <c r="G499" s="181"/>
      <c r="H499" s="181"/>
      <c r="I499" s="182"/>
      <c r="J499" s="182"/>
      <c r="K499" s="183"/>
      <c r="L499" s="184"/>
      <c r="M499" s="184"/>
      <c r="N499" s="181"/>
      <c r="O499" s="181"/>
      <c r="P499" s="181"/>
      <c r="Q499" s="184"/>
      <c r="R499" s="184"/>
      <c r="S499" s="184"/>
      <c r="T499" s="182"/>
      <c r="U499" s="182"/>
      <c r="V499" s="183"/>
      <c r="W499" s="184"/>
      <c r="X499" s="184"/>
      <c r="Y499" s="184"/>
      <c r="Z499" s="184"/>
      <c r="AA499" s="181"/>
      <c r="AB499" s="184"/>
      <c r="AC499" s="184"/>
      <c r="AD499" s="181"/>
      <c r="AE499" s="184"/>
      <c r="AF499" s="181"/>
      <c r="AG499" s="49"/>
      <c r="AH499" s="49"/>
      <c r="AI499" s="49"/>
      <c r="AL499" s="49"/>
      <c r="AS499" s="86"/>
    </row>
    <row r="500" spans="2:45" ht="70.5" customHeight="1">
      <c r="B500" s="49"/>
      <c r="C500" s="49"/>
      <c r="D500" s="49"/>
      <c r="E500" s="184"/>
      <c r="F500" s="180"/>
      <c r="G500" s="181"/>
      <c r="H500" s="181"/>
      <c r="I500" s="182"/>
      <c r="J500" s="182"/>
      <c r="K500" s="183"/>
      <c r="L500" s="184"/>
      <c r="M500" s="184"/>
      <c r="N500" s="181"/>
      <c r="O500" s="181"/>
      <c r="P500" s="181"/>
      <c r="Q500" s="184"/>
      <c r="R500" s="184"/>
      <c r="S500" s="184"/>
      <c r="T500" s="182"/>
      <c r="U500" s="182"/>
      <c r="V500" s="183"/>
      <c r="W500" s="184"/>
      <c r="X500" s="184"/>
      <c r="Y500" s="184"/>
      <c r="Z500" s="184"/>
      <c r="AA500" s="181"/>
      <c r="AB500" s="184"/>
      <c r="AC500" s="184"/>
      <c r="AD500" s="181"/>
      <c r="AE500" s="184"/>
      <c r="AF500" s="181"/>
      <c r="AG500" s="49"/>
      <c r="AH500" s="49"/>
      <c r="AI500" s="49"/>
      <c r="AL500" s="49"/>
      <c r="AS500" s="86"/>
    </row>
    <row r="501" spans="2:45" ht="70.5" customHeight="1">
      <c r="B501" s="49"/>
      <c r="C501" s="49"/>
      <c r="D501" s="49"/>
      <c r="E501" s="184"/>
      <c r="F501" s="180"/>
      <c r="G501" s="181"/>
      <c r="H501" s="181"/>
      <c r="I501" s="182"/>
      <c r="J501" s="182"/>
      <c r="K501" s="183"/>
      <c r="L501" s="184"/>
      <c r="M501" s="184"/>
      <c r="N501" s="181"/>
      <c r="O501" s="181"/>
      <c r="P501" s="181"/>
      <c r="Q501" s="184"/>
      <c r="R501" s="184"/>
      <c r="S501" s="184"/>
      <c r="T501" s="182"/>
      <c r="U501" s="182"/>
      <c r="V501" s="183"/>
      <c r="W501" s="184"/>
      <c r="X501" s="184"/>
      <c r="Y501" s="184"/>
      <c r="Z501" s="184"/>
      <c r="AA501" s="181"/>
      <c r="AB501" s="184"/>
      <c r="AC501" s="184"/>
      <c r="AD501" s="181"/>
      <c r="AE501" s="184"/>
      <c r="AF501" s="181"/>
      <c r="AG501" s="49"/>
      <c r="AH501" s="49"/>
      <c r="AI501" s="49"/>
      <c r="AL501" s="49"/>
      <c r="AS501" s="86"/>
    </row>
    <row r="502" spans="2:45" ht="70.5" customHeight="1">
      <c r="B502" s="49"/>
      <c r="C502" s="49"/>
      <c r="D502" s="49"/>
      <c r="E502" s="184"/>
      <c r="F502" s="180"/>
      <c r="G502" s="181"/>
      <c r="H502" s="181"/>
      <c r="I502" s="182"/>
      <c r="J502" s="182"/>
      <c r="K502" s="183"/>
      <c r="L502" s="184"/>
      <c r="M502" s="184"/>
      <c r="N502" s="181"/>
      <c r="O502" s="181"/>
      <c r="P502" s="181"/>
      <c r="Q502" s="184"/>
      <c r="R502" s="184"/>
      <c r="S502" s="184"/>
      <c r="T502" s="182"/>
      <c r="U502" s="182"/>
      <c r="V502" s="183"/>
      <c r="W502" s="184"/>
      <c r="X502" s="184"/>
      <c r="Y502" s="184"/>
      <c r="Z502" s="184"/>
      <c r="AA502" s="181"/>
      <c r="AB502" s="184"/>
      <c r="AC502" s="184"/>
      <c r="AD502" s="181"/>
      <c r="AE502" s="184"/>
      <c r="AF502" s="181"/>
      <c r="AG502" s="49"/>
      <c r="AH502" s="49"/>
      <c r="AI502" s="49"/>
      <c r="AL502" s="49"/>
      <c r="AS502" s="86"/>
    </row>
    <row r="503" spans="2:45" ht="70.5" customHeight="1">
      <c r="B503" s="49"/>
      <c r="C503" s="49"/>
      <c r="D503" s="49"/>
      <c r="E503" s="184"/>
      <c r="F503" s="180"/>
      <c r="G503" s="181"/>
      <c r="H503" s="181"/>
      <c r="I503" s="182"/>
      <c r="J503" s="182"/>
      <c r="K503" s="183"/>
      <c r="L503" s="184"/>
      <c r="M503" s="184"/>
      <c r="N503" s="181"/>
      <c r="O503" s="181"/>
      <c r="P503" s="181"/>
      <c r="Q503" s="184"/>
      <c r="R503" s="184"/>
      <c r="S503" s="184"/>
      <c r="T503" s="182"/>
      <c r="U503" s="182"/>
      <c r="V503" s="183"/>
      <c r="W503" s="184"/>
      <c r="X503" s="184"/>
      <c r="Y503" s="184"/>
      <c r="Z503" s="184"/>
      <c r="AA503" s="181"/>
      <c r="AB503" s="184"/>
      <c r="AC503" s="184"/>
      <c r="AD503" s="181"/>
      <c r="AE503" s="184"/>
      <c r="AF503" s="181"/>
      <c r="AG503" s="49"/>
      <c r="AH503" s="49"/>
      <c r="AI503" s="49"/>
      <c r="AL503" s="49"/>
      <c r="AS503" s="86"/>
    </row>
    <row r="504" spans="2:45" ht="70.5" customHeight="1">
      <c r="B504" s="49"/>
      <c r="C504" s="49"/>
      <c r="D504" s="49"/>
      <c r="E504" s="184"/>
      <c r="F504" s="180"/>
      <c r="G504" s="181"/>
      <c r="H504" s="181"/>
      <c r="I504" s="182"/>
      <c r="J504" s="182"/>
      <c r="K504" s="183"/>
      <c r="L504" s="184"/>
      <c r="M504" s="184"/>
      <c r="N504" s="181"/>
      <c r="O504" s="181"/>
      <c r="P504" s="181"/>
      <c r="Q504" s="184"/>
      <c r="R504" s="184"/>
      <c r="S504" s="184"/>
      <c r="T504" s="182"/>
      <c r="U504" s="182"/>
      <c r="V504" s="183"/>
      <c r="W504" s="184"/>
      <c r="X504" s="184"/>
      <c r="Y504" s="184"/>
      <c r="Z504" s="184"/>
      <c r="AA504" s="181"/>
      <c r="AB504" s="184"/>
      <c r="AC504" s="184"/>
      <c r="AD504" s="181"/>
      <c r="AE504" s="184"/>
      <c r="AF504" s="181"/>
      <c r="AG504" s="49"/>
      <c r="AH504" s="49"/>
      <c r="AI504" s="49"/>
      <c r="AL504" s="49"/>
      <c r="AS504" s="86"/>
    </row>
    <row r="505" spans="2:45" ht="70.5" customHeight="1">
      <c r="B505" s="49"/>
      <c r="C505" s="49"/>
      <c r="D505" s="49"/>
      <c r="E505" s="184"/>
      <c r="F505" s="180"/>
      <c r="G505" s="181"/>
      <c r="H505" s="181"/>
      <c r="I505" s="182"/>
      <c r="J505" s="182"/>
      <c r="K505" s="183"/>
      <c r="L505" s="184"/>
      <c r="M505" s="184"/>
      <c r="N505" s="181"/>
      <c r="O505" s="181"/>
      <c r="P505" s="181"/>
      <c r="Q505" s="184"/>
      <c r="R505" s="184"/>
      <c r="S505" s="184"/>
      <c r="T505" s="182"/>
      <c r="U505" s="182"/>
      <c r="V505" s="183"/>
      <c r="W505" s="184"/>
      <c r="X505" s="184"/>
      <c r="Y505" s="184"/>
      <c r="Z505" s="184"/>
      <c r="AA505" s="181"/>
      <c r="AB505" s="184"/>
      <c r="AC505" s="184"/>
      <c r="AD505" s="181"/>
      <c r="AE505" s="184"/>
      <c r="AF505" s="181"/>
      <c r="AG505" s="49"/>
      <c r="AH505" s="49"/>
      <c r="AI505" s="49"/>
      <c r="AL505" s="49"/>
      <c r="AS505" s="86"/>
    </row>
    <row r="506" spans="2:45" ht="70.5" customHeight="1">
      <c r="B506" s="49"/>
      <c r="C506" s="49"/>
      <c r="D506" s="49"/>
      <c r="E506" s="184"/>
      <c r="F506" s="180"/>
      <c r="G506" s="181"/>
      <c r="H506" s="181"/>
      <c r="I506" s="182"/>
      <c r="J506" s="182"/>
      <c r="K506" s="183"/>
      <c r="L506" s="184"/>
      <c r="M506" s="184"/>
      <c r="N506" s="181"/>
      <c r="O506" s="181"/>
      <c r="P506" s="181"/>
      <c r="Q506" s="184"/>
      <c r="R506" s="184"/>
      <c r="S506" s="184"/>
      <c r="T506" s="182"/>
      <c r="U506" s="182"/>
      <c r="V506" s="183"/>
      <c r="W506" s="184"/>
      <c r="X506" s="184"/>
      <c r="Y506" s="184"/>
      <c r="Z506" s="184"/>
      <c r="AA506" s="181"/>
      <c r="AB506" s="184"/>
      <c r="AC506" s="184"/>
      <c r="AD506" s="181"/>
      <c r="AE506" s="184"/>
      <c r="AF506" s="181"/>
      <c r="AG506" s="49"/>
      <c r="AH506" s="49"/>
      <c r="AI506" s="49"/>
      <c r="AL506" s="49"/>
      <c r="AS506" s="86"/>
    </row>
    <row r="507" spans="2:45" ht="70.5" customHeight="1">
      <c r="B507" s="49"/>
      <c r="C507" s="49"/>
      <c r="D507" s="49"/>
      <c r="E507" s="184"/>
      <c r="F507" s="180"/>
      <c r="G507" s="181"/>
      <c r="H507" s="181"/>
      <c r="I507" s="182"/>
      <c r="J507" s="182"/>
      <c r="K507" s="183"/>
      <c r="L507" s="184"/>
      <c r="M507" s="184"/>
      <c r="N507" s="181"/>
      <c r="O507" s="181"/>
      <c r="P507" s="181"/>
      <c r="Q507" s="184"/>
      <c r="R507" s="184"/>
      <c r="S507" s="184"/>
      <c r="T507" s="182"/>
      <c r="U507" s="182"/>
      <c r="V507" s="183"/>
      <c r="W507" s="184"/>
      <c r="X507" s="184"/>
      <c r="Y507" s="184"/>
      <c r="Z507" s="184"/>
      <c r="AA507" s="181"/>
      <c r="AB507" s="184"/>
      <c r="AC507" s="184"/>
      <c r="AD507" s="181"/>
      <c r="AE507" s="184"/>
      <c r="AF507" s="181"/>
      <c r="AG507" s="49"/>
      <c r="AH507" s="49"/>
      <c r="AI507" s="49"/>
      <c r="AL507" s="49"/>
      <c r="AS507" s="86"/>
    </row>
    <row r="508" spans="2:45" ht="70.5" customHeight="1">
      <c r="B508" s="49"/>
      <c r="C508" s="49"/>
      <c r="D508" s="49"/>
      <c r="E508" s="184"/>
      <c r="F508" s="180"/>
      <c r="G508" s="181"/>
      <c r="H508" s="181"/>
      <c r="I508" s="182"/>
      <c r="J508" s="182"/>
      <c r="K508" s="183"/>
      <c r="L508" s="184"/>
      <c r="M508" s="184"/>
      <c r="N508" s="181"/>
      <c r="O508" s="181"/>
      <c r="P508" s="181"/>
      <c r="Q508" s="184"/>
      <c r="R508" s="184"/>
      <c r="S508" s="184"/>
      <c r="T508" s="182"/>
      <c r="U508" s="182"/>
      <c r="V508" s="183"/>
      <c r="W508" s="184"/>
      <c r="X508" s="184"/>
      <c r="Y508" s="184"/>
      <c r="Z508" s="184"/>
      <c r="AA508" s="181"/>
      <c r="AB508" s="184"/>
      <c r="AC508" s="184"/>
      <c r="AD508" s="181"/>
      <c r="AE508" s="184"/>
      <c r="AF508" s="181"/>
      <c r="AG508" s="49"/>
      <c r="AH508" s="49"/>
      <c r="AI508" s="49"/>
      <c r="AL508" s="49"/>
      <c r="AS508" s="86"/>
    </row>
    <row r="509" spans="2:45" ht="70.5" customHeight="1">
      <c r="B509" s="49"/>
      <c r="C509" s="49"/>
      <c r="D509" s="49"/>
      <c r="E509" s="184"/>
      <c r="F509" s="180"/>
      <c r="G509" s="181"/>
      <c r="H509" s="181"/>
      <c r="I509" s="182"/>
      <c r="J509" s="182"/>
      <c r="K509" s="183"/>
      <c r="L509" s="184"/>
      <c r="M509" s="184"/>
      <c r="N509" s="181"/>
      <c r="O509" s="181"/>
      <c r="P509" s="181"/>
      <c r="Q509" s="184"/>
      <c r="R509" s="184"/>
      <c r="S509" s="184"/>
      <c r="T509" s="182"/>
      <c r="U509" s="182"/>
      <c r="V509" s="183"/>
      <c r="W509" s="184"/>
      <c r="X509" s="184"/>
      <c r="Y509" s="184"/>
      <c r="Z509" s="184"/>
      <c r="AA509" s="181"/>
      <c r="AB509" s="184"/>
      <c r="AC509" s="184"/>
      <c r="AD509" s="181"/>
      <c r="AE509" s="184"/>
      <c r="AF509" s="181"/>
      <c r="AG509" s="49"/>
      <c r="AH509" s="49"/>
      <c r="AI509" s="49"/>
      <c r="AL509" s="49"/>
      <c r="AS509" s="86"/>
    </row>
    <row r="510" spans="2:45" ht="70.5" customHeight="1">
      <c r="B510" s="49"/>
      <c r="C510" s="49"/>
      <c r="D510" s="49"/>
      <c r="E510" s="184"/>
      <c r="F510" s="180"/>
      <c r="G510" s="181"/>
      <c r="H510" s="181"/>
      <c r="I510" s="182"/>
      <c r="J510" s="182"/>
      <c r="K510" s="183"/>
      <c r="L510" s="184"/>
      <c r="M510" s="184"/>
      <c r="N510" s="181"/>
      <c r="O510" s="181"/>
      <c r="P510" s="181"/>
      <c r="Q510" s="184"/>
      <c r="R510" s="184"/>
      <c r="S510" s="184"/>
      <c r="T510" s="182"/>
      <c r="U510" s="182"/>
      <c r="V510" s="183"/>
      <c r="W510" s="184"/>
      <c r="X510" s="184"/>
      <c r="Y510" s="184"/>
      <c r="Z510" s="184"/>
      <c r="AA510" s="181"/>
      <c r="AB510" s="184"/>
      <c r="AC510" s="184"/>
      <c r="AD510" s="181"/>
      <c r="AE510" s="184"/>
      <c r="AF510" s="181"/>
      <c r="AG510" s="49"/>
      <c r="AH510" s="49"/>
      <c r="AI510" s="49"/>
      <c r="AL510" s="49"/>
      <c r="AS510" s="86"/>
    </row>
    <row r="511" spans="2:45" ht="70.5" customHeight="1">
      <c r="B511" s="49"/>
      <c r="C511" s="49"/>
      <c r="D511" s="49"/>
      <c r="E511" s="184"/>
      <c r="F511" s="180"/>
      <c r="G511" s="181"/>
      <c r="H511" s="181"/>
      <c r="I511" s="182"/>
      <c r="J511" s="182"/>
      <c r="K511" s="183"/>
      <c r="L511" s="184"/>
      <c r="M511" s="184"/>
      <c r="N511" s="181"/>
      <c r="O511" s="181"/>
      <c r="P511" s="181"/>
      <c r="Q511" s="184"/>
      <c r="R511" s="184"/>
      <c r="S511" s="184"/>
      <c r="T511" s="182"/>
      <c r="U511" s="182"/>
      <c r="V511" s="183"/>
      <c r="W511" s="184"/>
      <c r="X511" s="184"/>
      <c r="Y511" s="184"/>
      <c r="Z511" s="184"/>
      <c r="AA511" s="181"/>
      <c r="AB511" s="184"/>
      <c r="AC511" s="184"/>
      <c r="AD511" s="181"/>
      <c r="AE511" s="184"/>
      <c r="AF511" s="181"/>
      <c r="AG511" s="49"/>
      <c r="AH511" s="49"/>
      <c r="AI511" s="49"/>
      <c r="AL511" s="49"/>
      <c r="AS511" s="86"/>
    </row>
    <row r="512" spans="2:45" ht="70.5" customHeight="1">
      <c r="B512" s="49"/>
      <c r="C512" s="49"/>
      <c r="D512" s="49"/>
      <c r="E512" s="184"/>
      <c r="F512" s="180"/>
      <c r="G512" s="181"/>
      <c r="H512" s="181"/>
      <c r="I512" s="182"/>
      <c r="J512" s="182"/>
      <c r="K512" s="183"/>
      <c r="L512" s="184"/>
      <c r="M512" s="184"/>
      <c r="N512" s="181"/>
      <c r="O512" s="181"/>
      <c r="P512" s="181"/>
      <c r="Q512" s="184"/>
      <c r="R512" s="184"/>
      <c r="S512" s="184"/>
      <c r="T512" s="182"/>
      <c r="U512" s="182"/>
      <c r="V512" s="183"/>
      <c r="W512" s="184"/>
      <c r="X512" s="184"/>
      <c r="Y512" s="184"/>
      <c r="Z512" s="184"/>
      <c r="AA512" s="181"/>
      <c r="AB512" s="184"/>
      <c r="AC512" s="184"/>
      <c r="AD512" s="181"/>
      <c r="AE512" s="184"/>
      <c r="AF512" s="181"/>
      <c r="AG512" s="49"/>
      <c r="AH512" s="49"/>
      <c r="AI512" s="49"/>
      <c r="AL512" s="49"/>
      <c r="AS512" s="86"/>
    </row>
    <row r="513" spans="2:45" ht="70.5" customHeight="1">
      <c r="B513" s="49"/>
      <c r="C513" s="49"/>
      <c r="D513" s="49"/>
      <c r="E513" s="184"/>
      <c r="F513" s="180"/>
      <c r="G513" s="181"/>
      <c r="H513" s="181"/>
      <c r="I513" s="182"/>
      <c r="J513" s="182"/>
      <c r="K513" s="183"/>
      <c r="L513" s="184"/>
      <c r="M513" s="184"/>
      <c r="N513" s="181"/>
      <c r="O513" s="181"/>
      <c r="P513" s="181"/>
      <c r="Q513" s="184"/>
      <c r="R513" s="184"/>
      <c r="S513" s="184"/>
      <c r="T513" s="182"/>
      <c r="U513" s="182"/>
      <c r="V513" s="183"/>
      <c r="W513" s="184"/>
      <c r="X513" s="184"/>
      <c r="Y513" s="184"/>
      <c r="Z513" s="184"/>
      <c r="AA513" s="181"/>
      <c r="AB513" s="184"/>
      <c r="AC513" s="184"/>
      <c r="AD513" s="181"/>
      <c r="AE513" s="184"/>
      <c r="AF513" s="181"/>
      <c r="AG513" s="49"/>
      <c r="AH513" s="49"/>
      <c r="AI513" s="49"/>
      <c r="AL513" s="49"/>
      <c r="AS513" s="86"/>
    </row>
    <row r="514" spans="2:45" ht="70.5" customHeight="1">
      <c r="B514" s="49"/>
      <c r="C514" s="49"/>
      <c r="D514" s="49"/>
      <c r="E514" s="184"/>
      <c r="F514" s="180"/>
      <c r="G514" s="181"/>
      <c r="H514" s="181"/>
      <c r="I514" s="182"/>
      <c r="J514" s="182"/>
      <c r="K514" s="183"/>
      <c r="L514" s="184"/>
      <c r="M514" s="184"/>
      <c r="N514" s="181"/>
      <c r="O514" s="181"/>
      <c r="P514" s="181"/>
      <c r="Q514" s="184"/>
      <c r="R514" s="184"/>
      <c r="S514" s="184"/>
      <c r="T514" s="182"/>
      <c r="U514" s="182"/>
      <c r="V514" s="183"/>
      <c r="W514" s="184"/>
      <c r="X514" s="184"/>
      <c r="Y514" s="184"/>
      <c r="Z514" s="184"/>
      <c r="AA514" s="181"/>
      <c r="AB514" s="184"/>
      <c r="AC514" s="184"/>
      <c r="AD514" s="181"/>
      <c r="AE514" s="184"/>
      <c r="AF514" s="181"/>
      <c r="AG514" s="49"/>
      <c r="AH514" s="49"/>
      <c r="AI514" s="49"/>
      <c r="AL514" s="49"/>
      <c r="AS514" s="86"/>
    </row>
    <row r="515" spans="2:45" ht="70.5" customHeight="1">
      <c r="B515" s="49"/>
      <c r="C515" s="49"/>
      <c r="D515" s="49"/>
      <c r="E515" s="184"/>
      <c r="F515" s="180"/>
      <c r="G515" s="181"/>
      <c r="H515" s="181"/>
      <c r="I515" s="182"/>
      <c r="J515" s="182"/>
      <c r="K515" s="183"/>
      <c r="L515" s="184"/>
      <c r="M515" s="184"/>
      <c r="N515" s="181"/>
      <c r="O515" s="181"/>
      <c r="P515" s="181"/>
      <c r="Q515" s="184"/>
      <c r="R515" s="184"/>
      <c r="S515" s="184"/>
      <c r="T515" s="182"/>
      <c r="U515" s="182"/>
      <c r="V515" s="183"/>
      <c r="W515" s="184"/>
      <c r="X515" s="184"/>
      <c r="Y515" s="184"/>
      <c r="Z515" s="184"/>
      <c r="AA515" s="181"/>
      <c r="AB515" s="184"/>
      <c r="AC515" s="184"/>
      <c r="AD515" s="181"/>
      <c r="AE515" s="184"/>
      <c r="AF515" s="181"/>
      <c r="AG515" s="49"/>
      <c r="AH515" s="49"/>
      <c r="AI515" s="49"/>
      <c r="AL515" s="49"/>
      <c r="AS515" s="86"/>
    </row>
    <row r="516" spans="2:45" ht="70.5" customHeight="1">
      <c r="B516" s="49"/>
      <c r="C516" s="49"/>
      <c r="D516" s="49"/>
      <c r="E516" s="184"/>
      <c r="F516" s="180"/>
      <c r="G516" s="181"/>
      <c r="H516" s="181"/>
      <c r="I516" s="182"/>
      <c r="J516" s="182"/>
      <c r="K516" s="183"/>
      <c r="L516" s="184"/>
      <c r="M516" s="184"/>
      <c r="N516" s="181"/>
      <c r="O516" s="181"/>
      <c r="P516" s="181"/>
      <c r="Q516" s="184"/>
      <c r="R516" s="184"/>
      <c r="S516" s="184"/>
      <c r="T516" s="182"/>
      <c r="U516" s="182"/>
      <c r="V516" s="183"/>
      <c r="W516" s="184"/>
      <c r="X516" s="184"/>
      <c r="Y516" s="184"/>
      <c r="Z516" s="184"/>
      <c r="AA516" s="181"/>
      <c r="AB516" s="184"/>
      <c r="AC516" s="184"/>
      <c r="AD516" s="181"/>
      <c r="AE516" s="184"/>
      <c r="AF516" s="181"/>
      <c r="AG516" s="49"/>
      <c r="AH516" s="49"/>
      <c r="AI516" s="49"/>
      <c r="AL516" s="49"/>
      <c r="AS516" s="86"/>
    </row>
    <row r="517" spans="2:45" ht="70.5" customHeight="1">
      <c r="B517" s="49"/>
      <c r="C517" s="49"/>
      <c r="D517" s="49"/>
      <c r="E517" s="184"/>
      <c r="F517" s="180"/>
      <c r="G517" s="181"/>
      <c r="H517" s="181"/>
      <c r="I517" s="182"/>
      <c r="J517" s="182"/>
      <c r="K517" s="183"/>
      <c r="L517" s="184"/>
      <c r="M517" s="184"/>
      <c r="N517" s="181"/>
      <c r="O517" s="181"/>
      <c r="P517" s="181"/>
      <c r="Q517" s="184"/>
      <c r="R517" s="184"/>
      <c r="S517" s="184"/>
      <c r="T517" s="182"/>
      <c r="U517" s="182"/>
      <c r="V517" s="183"/>
      <c r="W517" s="184"/>
      <c r="X517" s="184"/>
      <c r="Y517" s="184"/>
      <c r="Z517" s="184"/>
      <c r="AA517" s="181"/>
      <c r="AB517" s="184"/>
      <c r="AC517" s="184"/>
      <c r="AD517" s="181"/>
      <c r="AE517" s="184"/>
      <c r="AF517" s="181"/>
      <c r="AG517" s="49"/>
      <c r="AH517" s="49"/>
      <c r="AI517" s="49"/>
      <c r="AL517" s="49"/>
      <c r="AS517" s="86"/>
    </row>
    <row r="518" spans="2:45" ht="70.5" customHeight="1">
      <c r="B518" s="49"/>
      <c r="C518" s="49"/>
      <c r="D518" s="49"/>
      <c r="E518" s="184"/>
      <c r="F518" s="180"/>
      <c r="G518" s="181"/>
      <c r="H518" s="181"/>
      <c r="I518" s="182"/>
      <c r="J518" s="182"/>
      <c r="K518" s="183"/>
      <c r="L518" s="184"/>
      <c r="M518" s="184"/>
      <c r="N518" s="181"/>
      <c r="O518" s="181"/>
      <c r="P518" s="181"/>
      <c r="Q518" s="184"/>
      <c r="R518" s="184"/>
      <c r="S518" s="184"/>
      <c r="T518" s="182"/>
      <c r="U518" s="182"/>
      <c r="V518" s="183"/>
      <c r="W518" s="184"/>
      <c r="X518" s="184"/>
      <c r="Y518" s="184"/>
      <c r="Z518" s="184"/>
      <c r="AA518" s="181"/>
      <c r="AB518" s="184"/>
      <c r="AC518" s="184"/>
      <c r="AD518" s="181"/>
      <c r="AE518" s="184"/>
      <c r="AF518" s="181"/>
      <c r="AG518" s="49"/>
      <c r="AH518" s="49"/>
      <c r="AI518" s="49"/>
      <c r="AL518" s="49"/>
      <c r="AS518" s="86"/>
    </row>
    <row r="519" spans="2:45" ht="70.5" customHeight="1">
      <c r="B519" s="49"/>
      <c r="C519" s="49"/>
      <c r="D519" s="49"/>
      <c r="E519" s="184"/>
      <c r="F519" s="180"/>
      <c r="G519" s="181"/>
      <c r="H519" s="181"/>
      <c r="I519" s="182"/>
      <c r="J519" s="182"/>
      <c r="K519" s="183"/>
      <c r="L519" s="184"/>
      <c r="M519" s="184"/>
      <c r="N519" s="181"/>
      <c r="O519" s="181"/>
      <c r="P519" s="181"/>
      <c r="Q519" s="184"/>
      <c r="R519" s="184"/>
      <c r="S519" s="184"/>
      <c r="T519" s="182"/>
      <c r="U519" s="182"/>
      <c r="V519" s="183"/>
      <c r="W519" s="184"/>
      <c r="X519" s="184"/>
      <c r="Y519" s="184"/>
      <c r="Z519" s="184"/>
      <c r="AA519" s="181"/>
      <c r="AB519" s="184"/>
      <c r="AC519" s="184"/>
      <c r="AD519" s="181"/>
      <c r="AE519" s="184"/>
      <c r="AF519" s="181"/>
      <c r="AG519" s="49"/>
      <c r="AH519" s="49"/>
      <c r="AI519" s="49"/>
      <c r="AL519" s="49"/>
      <c r="AS519" s="86"/>
    </row>
    <row r="520" spans="2:45" ht="70.5" customHeight="1">
      <c r="B520" s="49"/>
      <c r="C520" s="49"/>
      <c r="D520" s="49"/>
      <c r="E520" s="184"/>
      <c r="F520" s="180"/>
      <c r="G520" s="181"/>
      <c r="H520" s="181"/>
      <c r="I520" s="182"/>
      <c r="J520" s="182"/>
      <c r="K520" s="183"/>
      <c r="L520" s="184"/>
      <c r="M520" s="184"/>
      <c r="N520" s="181"/>
      <c r="O520" s="181"/>
      <c r="P520" s="181"/>
      <c r="Q520" s="184"/>
      <c r="R520" s="184"/>
      <c r="S520" s="184"/>
      <c r="T520" s="182"/>
      <c r="U520" s="182"/>
      <c r="V520" s="183"/>
      <c r="W520" s="184"/>
      <c r="X520" s="184"/>
      <c r="Y520" s="184"/>
      <c r="Z520" s="184"/>
      <c r="AA520" s="181"/>
      <c r="AB520" s="184"/>
      <c r="AC520" s="184"/>
      <c r="AD520" s="181"/>
      <c r="AE520" s="184"/>
      <c r="AF520" s="181"/>
      <c r="AG520" s="49"/>
      <c r="AH520" s="49"/>
      <c r="AI520" s="49"/>
      <c r="AL520" s="49"/>
      <c r="AS520" s="86"/>
    </row>
    <row r="521" spans="2:45" ht="70.5" customHeight="1">
      <c r="B521" s="49"/>
      <c r="C521" s="49"/>
      <c r="D521" s="49"/>
      <c r="E521" s="184"/>
      <c r="F521" s="180"/>
      <c r="G521" s="181"/>
      <c r="H521" s="181"/>
      <c r="I521" s="182"/>
      <c r="J521" s="182"/>
      <c r="K521" s="183"/>
      <c r="L521" s="184"/>
      <c r="M521" s="184"/>
      <c r="N521" s="181"/>
      <c r="O521" s="181"/>
      <c r="P521" s="181"/>
      <c r="Q521" s="184"/>
      <c r="R521" s="184"/>
      <c r="S521" s="184"/>
      <c r="T521" s="182"/>
      <c r="U521" s="182"/>
      <c r="V521" s="183"/>
      <c r="W521" s="184"/>
      <c r="X521" s="184"/>
      <c r="Y521" s="184"/>
      <c r="Z521" s="184"/>
      <c r="AA521" s="181"/>
      <c r="AB521" s="184"/>
      <c r="AC521" s="184"/>
      <c r="AD521" s="181"/>
      <c r="AE521" s="184"/>
      <c r="AF521" s="181"/>
      <c r="AG521" s="49"/>
      <c r="AH521" s="49"/>
      <c r="AI521" s="49"/>
      <c r="AL521" s="49"/>
      <c r="AS521" s="86"/>
    </row>
    <row r="522" spans="2:45" ht="70.5" customHeight="1">
      <c r="B522" s="49"/>
      <c r="C522" s="49"/>
      <c r="D522" s="49"/>
      <c r="E522" s="184"/>
      <c r="F522" s="180"/>
      <c r="G522" s="181"/>
      <c r="H522" s="181"/>
      <c r="I522" s="182"/>
      <c r="J522" s="182"/>
      <c r="K522" s="183"/>
      <c r="L522" s="184"/>
      <c r="M522" s="184"/>
      <c r="N522" s="181"/>
      <c r="O522" s="181"/>
      <c r="P522" s="181"/>
      <c r="Q522" s="184"/>
      <c r="R522" s="184"/>
      <c r="S522" s="184"/>
      <c r="T522" s="182"/>
      <c r="U522" s="182"/>
      <c r="V522" s="183"/>
      <c r="W522" s="184"/>
      <c r="X522" s="184"/>
      <c r="Y522" s="184"/>
      <c r="Z522" s="184"/>
      <c r="AA522" s="181"/>
      <c r="AB522" s="184"/>
      <c r="AC522" s="184"/>
      <c r="AD522" s="181"/>
      <c r="AE522" s="184"/>
      <c r="AF522" s="181"/>
      <c r="AG522" s="49"/>
      <c r="AH522" s="49"/>
      <c r="AI522" s="49"/>
      <c r="AL522" s="49"/>
      <c r="AS522" s="86"/>
    </row>
    <row r="523" spans="2:45" ht="70.5" customHeight="1">
      <c r="B523" s="49"/>
      <c r="C523" s="49"/>
      <c r="D523" s="49"/>
      <c r="E523" s="184"/>
      <c r="F523" s="180"/>
      <c r="G523" s="181"/>
      <c r="H523" s="181"/>
      <c r="I523" s="182"/>
      <c r="J523" s="182"/>
      <c r="K523" s="183"/>
      <c r="L523" s="184"/>
      <c r="M523" s="184"/>
      <c r="N523" s="181"/>
      <c r="O523" s="181"/>
      <c r="P523" s="181"/>
      <c r="Q523" s="184"/>
      <c r="R523" s="184"/>
      <c r="S523" s="184"/>
      <c r="T523" s="182"/>
      <c r="U523" s="182"/>
      <c r="V523" s="183"/>
      <c r="W523" s="184"/>
      <c r="X523" s="184"/>
      <c r="Y523" s="184"/>
      <c r="Z523" s="184"/>
      <c r="AA523" s="181"/>
      <c r="AB523" s="184"/>
      <c r="AC523" s="184"/>
      <c r="AD523" s="181"/>
      <c r="AE523" s="184"/>
      <c r="AF523" s="181"/>
      <c r="AG523" s="49"/>
      <c r="AH523" s="49"/>
      <c r="AI523" s="49"/>
      <c r="AL523" s="49"/>
      <c r="AS523" s="86"/>
    </row>
    <row r="524" spans="2:45" ht="70.5" customHeight="1">
      <c r="B524" s="49"/>
      <c r="C524" s="49"/>
      <c r="D524" s="49"/>
      <c r="E524" s="184"/>
      <c r="F524" s="180"/>
      <c r="G524" s="181"/>
      <c r="H524" s="181"/>
      <c r="I524" s="182"/>
      <c r="J524" s="182"/>
      <c r="K524" s="183"/>
      <c r="L524" s="184"/>
      <c r="M524" s="184"/>
      <c r="N524" s="181"/>
      <c r="O524" s="181"/>
      <c r="P524" s="181"/>
      <c r="Q524" s="184"/>
      <c r="R524" s="184"/>
      <c r="S524" s="184"/>
      <c r="T524" s="182"/>
      <c r="U524" s="182"/>
      <c r="V524" s="183"/>
      <c r="W524" s="184"/>
      <c r="X524" s="184"/>
      <c r="Y524" s="184"/>
      <c r="Z524" s="184"/>
      <c r="AA524" s="181"/>
      <c r="AB524" s="184"/>
      <c r="AC524" s="184"/>
      <c r="AD524" s="181"/>
      <c r="AE524" s="184"/>
      <c r="AF524" s="181"/>
      <c r="AG524" s="49"/>
      <c r="AH524" s="49"/>
      <c r="AI524" s="49"/>
      <c r="AL524" s="49"/>
      <c r="AS524" s="86"/>
    </row>
    <row r="525" spans="2:45" ht="70.5" customHeight="1">
      <c r="B525" s="49"/>
      <c r="C525" s="49"/>
      <c r="D525" s="49"/>
      <c r="E525" s="184"/>
      <c r="F525" s="180"/>
      <c r="G525" s="181"/>
      <c r="H525" s="181"/>
      <c r="I525" s="182"/>
      <c r="J525" s="182"/>
      <c r="K525" s="183"/>
      <c r="L525" s="184"/>
      <c r="M525" s="184"/>
      <c r="N525" s="181"/>
      <c r="O525" s="181"/>
      <c r="P525" s="181"/>
      <c r="Q525" s="184"/>
      <c r="R525" s="184"/>
      <c r="S525" s="184"/>
      <c r="T525" s="182"/>
      <c r="U525" s="182"/>
      <c r="V525" s="183"/>
      <c r="W525" s="184"/>
      <c r="X525" s="184"/>
      <c r="Y525" s="184"/>
      <c r="Z525" s="184"/>
      <c r="AA525" s="181"/>
      <c r="AB525" s="184"/>
      <c r="AC525" s="184"/>
      <c r="AD525" s="181"/>
      <c r="AE525" s="184"/>
      <c r="AF525" s="181"/>
      <c r="AG525" s="49"/>
      <c r="AH525" s="49"/>
      <c r="AI525" s="49"/>
      <c r="AL525" s="49"/>
      <c r="AS525" s="86"/>
    </row>
    <row r="526" spans="2:45" ht="70.5" customHeight="1">
      <c r="B526" s="49"/>
      <c r="C526" s="49"/>
      <c r="D526" s="49"/>
      <c r="E526" s="184"/>
      <c r="F526" s="180"/>
      <c r="G526" s="181"/>
      <c r="H526" s="181"/>
      <c r="I526" s="182"/>
      <c r="J526" s="182"/>
      <c r="K526" s="183"/>
      <c r="L526" s="184"/>
      <c r="M526" s="184"/>
      <c r="N526" s="181"/>
      <c r="O526" s="181"/>
      <c r="P526" s="181"/>
      <c r="Q526" s="184"/>
      <c r="R526" s="184"/>
      <c r="S526" s="184"/>
      <c r="T526" s="182"/>
      <c r="U526" s="182"/>
      <c r="V526" s="183"/>
      <c r="W526" s="184"/>
      <c r="X526" s="184"/>
      <c r="Y526" s="184"/>
      <c r="Z526" s="184"/>
      <c r="AA526" s="181"/>
      <c r="AB526" s="184"/>
      <c r="AC526" s="184"/>
      <c r="AD526" s="181"/>
      <c r="AE526" s="184"/>
      <c r="AF526" s="181"/>
      <c r="AG526" s="49"/>
      <c r="AH526" s="49"/>
      <c r="AI526" s="49"/>
      <c r="AL526" s="49"/>
      <c r="AS526" s="86"/>
    </row>
    <row r="527" spans="2:45" ht="70.5" customHeight="1">
      <c r="B527" s="49"/>
      <c r="C527" s="49"/>
      <c r="D527" s="49"/>
      <c r="E527" s="184"/>
      <c r="F527" s="180"/>
      <c r="G527" s="181"/>
      <c r="H527" s="181"/>
      <c r="I527" s="182"/>
      <c r="J527" s="182"/>
      <c r="K527" s="183"/>
      <c r="L527" s="184"/>
      <c r="M527" s="184"/>
      <c r="N527" s="181"/>
      <c r="O527" s="181"/>
      <c r="P527" s="181"/>
      <c r="Q527" s="184"/>
      <c r="R527" s="184"/>
      <c r="S527" s="184"/>
      <c r="T527" s="182"/>
      <c r="U527" s="182"/>
      <c r="V527" s="183"/>
      <c r="W527" s="184"/>
      <c r="X527" s="184"/>
      <c r="Y527" s="184"/>
      <c r="Z527" s="184"/>
      <c r="AA527" s="181"/>
      <c r="AB527" s="184"/>
      <c r="AC527" s="184"/>
      <c r="AD527" s="181"/>
      <c r="AE527" s="184"/>
      <c r="AF527" s="181"/>
      <c r="AG527" s="49"/>
      <c r="AH527" s="49"/>
      <c r="AI527" s="49"/>
      <c r="AL527" s="49"/>
      <c r="AS527" s="86"/>
    </row>
    <row r="528" spans="2:45" ht="70.5" customHeight="1">
      <c r="B528" s="49"/>
      <c r="C528" s="49"/>
      <c r="D528" s="49"/>
      <c r="E528" s="184"/>
      <c r="F528" s="180"/>
      <c r="G528" s="181"/>
      <c r="H528" s="181"/>
      <c r="I528" s="182"/>
      <c r="J528" s="182"/>
      <c r="K528" s="183"/>
      <c r="L528" s="184"/>
      <c r="M528" s="184"/>
      <c r="N528" s="181"/>
      <c r="O528" s="181"/>
      <c r="P528" s="181"/>
      <c r="Q528" s="184"/>
      <c r="R528" s="184"/>
      <c r="S528" s="184"/>
      <c r="T528" s="182"/>
      <c r="U528" s="182"/>
      <c r="V528" s="183"/>
      <c r="W528" s="184"/>
      <c r="X528" s="184"/>
      <c r="Y528" s="184"/>
      <c r="Z528" s="184"/>
      <c r="AA528" s="181"/>
      <c r="AB528" s="184"/>
      <c r="AC528" s="184"/>
      <c r="AD528" s="181"/>
      <c r="AE528" s="184"/>
      <c r="AF528" s="181"/>
      <c r="AG528" s="49"/>
      <c r="AH528" s="49"/>
      <c r="AI528" s="49"/>
      <c r="AL528" s="49"/>
      <c r="AS528" s="86"/>
    </row>
    <row r="529" spans="2:45" ht="70.5" customHeight="1">
      <c r="B529" s="49"/>
      <c r="C529" s="49"/>
      <c r="D529" s="49"/>
      <c r="E529" s="184"/>
      <c r="F529" s="180"/>
      <c r="G529" s="181"/>
      <c r="H529" s="181"/>
      <c r="I529" s="182"/>
      <c r="J529" s="182"/>
      <c r="K529" s="183"/>
      <c r="L529" s="184"/>
      <c r="M529" s="184"/>
      <c r="N529" s="181"/>
      <c r="O529" s="181"/>
      <c r="P529" s="181"/>
      <c r="Q529" s="184"/>
      <c r="R529" s="184"/>
      <c r="S529" s="184"/>
      <c r="T529" s="182"/>
      <c r="U529" s="182"/>
      <c r="V529" s="183"/>
      <c r="W529" s="184"/>
      <c r="X529" s="184"/>
      <c r="Y529" s="184"/>
      <c r="Z529" s="184"/>
      <c r="AA529" s="181"/>
      <c r="AB529" s="184"/>
      <c r="AC529" s="184"/>
      <c r="AD529" s="181"/>
      <c r="AE529" s="184"/>
      <c r="AF529" s="181"/>
      <c r="AG529" s="49"/>
      <c r="AH529" s="49"/>
      <c r="AI529" s="49"/>
      <c r="AL529" s="49"/>
      <c r="AS529" s="86"/>
    </row>
    <row r="530" spans="2:45" ht="70.5" customHeight="1">
      <c r="B530" s="49"/>
      <c r="C530" s="49"/>
      <c r="D530" s="49"/>
      <c r="E530" s="184"/>
      <c r="F530" s="180"/>
      <c r="G530" s="181"/>
      <c r="H530" s="181"/>
      <c r="I530" s="182"/>
      <c r="J530" s="182"/>
      <c r="K530" s="183"/>
      <c r="L530" s="184"/>
      <c r="M530" s="184"/>
      <c r="N530" s="181"/>
      <c r="O530" s="181"/>
      <c r="P530" s="181"/>
      <c r="Q530" s="184"/>
      <c r="R530" s="184"/>
      <c r="S530" s="184"/>
      <c r="T530" s="182"/>
      <c r="U530" s="182"/>
      <c r="V530" s="183"/>
      <c r="W530" s="184"/>
      <c r="X530" s="184"/>
      <c r="Y530" s="184"/>
      <c r="Z530" s="184"/>
      <c r="AA530" s="181"/>
      <c r="AB530" s="184"/>
      <c r="AC530" s="184"/>
      <c r="AD530" s="181"/>
      <c r="AE530" s="184"/>
      <c r="AF530" s="181"/>
      <c r="AG530" s="49"/>
      <c r="AH530" s="49"/>
      <c r="AI530" s="49"/>
      <c r="AL530" s="49"/>
      <c r="AS530" s="86"/>
    </row>
    <row r="531" spans="2:45" ht="70.5" customHeight="1">
      <c r="B531" s="49"/>
      <c r="C531" s="49"/>
      <c r="D531" s="49"/>
      <c r="E531" s="184"/>
      <c r="F531" s="180"/>
      <c r="G531" s="181"/>
      <c r="H531" s="181"/>
      <c r="I531" s="182"/>
      <c r="J531" s="182"/>
      <c r="K531" s="183"/>
      <c r="L531" s="184"/>
      <c r="M531" s="184"/>
      <c r="N531" s="181"/>
      <c r="O531" s="181"/>
      <c r="P531" s="181"/>
      <c r="Q531" s="184"/>
      <c r="R531" s="184"/>
      <c r="S531" s="184"/>
      <c r="T531" s="182"/>
      <c r="U531" s="182"/>
      <c r="V531" s="183"/>
      <c r="W531" s="184"/>
      <c r="X531" s="184"/>
      <c r="Y531" s="184"/>
      <c r="Z531" s="184"/>
      <c r="AA531" s="181"/>
      <c r="AB531" s="184"/>
      <c r="AC531" s="184"/>
      <c r="AD531" s="181"/>
      <c r="AE531" s="184"/>
      <c r="AF531" s="181"/>
      <c r="AG531" s="49"/>
      <c r="AH531" s="49"/>
      <c r="AI531" s="49"/>
      <c r="AL531" s="49"/>
      <c r="AS531" s="86"/>
    </row>
    <row r="532" spans="2:45" ht="70.5" customHeight="1">
      <c r="B532" s="49"/>
      <c r="C532" s="49"/>
      <c r="D532" s="49"/>
      <c r="E532" s="184"/>
      <c r="F532" s="180"/>
      <c r="G532" s="181"/>
      <c r="H532" s="181"/>
      <c r="I532" s="182"/>
      <c r="J532" s="182"/>
      <c r="K532" s="183"/>
      <c r="L532" s="184"/>
      <c r="M532" s="184"/>
      <c r="N532" s="181"/>
      <c r="O532" s="181"/>
      <c r="P532" s="181"/>
      <c r="Q532" s="184"/>
      <c r="R532" s="184"/>
      <c r="S532" s="184"/>
      <c r="T532" s="182"/>
      <c r="U532" s="182"/>
      <c r="V532" s="183"/>
      <c r="W532" s="184"/>
      <c r="X532" s="184"/>
      <c r="Y532" s="184"/>
      <c r="Z532" s="184"/>
      <c r="AA532" s="181"/>
      <c r="AB532" s="184"/>
      <c r="AC532" s="184"/>
      <c r="AD532" s="181"/>
      <c r="AE532" s="184"/>
      <c r="AF532" s="181"/>
      <c r="AG532" s="49"/>
      <c r="AH532" s="49"/>
      <c r="AI532" s="49"/>
      <c r="AL532" s="49"/>
      <c r="AS532" s="86"/>
    </row>
    <row r="533" spans="2:45" ht="70.5" customHeight="1">
      <c r="B533" s="49"/>
      <c r="C533" s="49"/>
      <c r="D533" s="49"/>
      <c r="E533" s="184"/>
      <c r="F533" s="180"/>
      <c r="G533" s="181"/>
      <c r="H533" s="181"/>
      <c r="I533" s="182"/>
      <c r="J533" s="182"/>
      <c r="K533" s="183"/>
      <c r="L533" s="184"/>
      <c r="M533" s="184"/>
      <c r="N533" s="181"/>
      <c r="O533" s="181"/>
      <c r="P533" s="181"/>
      <c r="Q533" s="184"/>
      <c r="R533" s="184"/>
      <c r="S533" s="184"/>
      <c r="T533" s="182"/>
      <c r="U533" s="182"/>
      <c r="V533" s="183"/>
      <c r="W533" s="184"/>
      <c r="X533" s="184"/>
      <c r="Y533" s="184"/>
      <c r="Z533" s="184"/>
      <c r="AA533" s="181"/>
      <c r="AB533" s="184"/>
      <c r="AC533" s="184"/>
      <c r="AD533" s="181"/>
      <c r="AE533" s="184"/>
      <c r="AF533" s="181"/>
      <c r="AG533" s="49"/>
      <c r="AH533" s="49"/>
      <c r="AI533" s="49"/>
      <c r="AL533" s="49"/>
      <c r="AS533" s="86"/>
    </row>
  </sheetData>
  <sheetProtection formatColumns="0" formatRows="0" autoFilter="0"/>
  <autoFilter ref="A4:DFB129" xr:uid="{0C226A1B-9DE2-43A6-841E-BC4342D22F0C}"/>
  <mergeCells count="682">
    <mergeCell ref="W123:W125"/>
    <mergeCell ref="W109:W112"/>
    <mergeCell ref="W113:W116"/>
    <mergeCell ref="V18:V20"/>
    <mergeCell ref="R48:R50"/>
    <mergeCell ref="S48:S50"/>
    <mergeCell ref="T48:T51"/>
    <mergeCell ref="U48:U51"/>
    <mergeCell ref="V48:V51"/>
    <mergeCell ref="W18:W20"/>
    <mergeCell ref="S21:S22"/>
    <mergeCell ref="T21:T23"/>
    <mergeCell ref="U21:U23"/>
    <mergeCell ref="V21:V23"/>
    <mergeCell ref="W21:W23"/>
    <mergeCell ref="W48:W51"/>
    <mergeCell ref="S61:S62"/>
    <mergeCell ref="T61:T63"/>
    <mergeCell ref="U61:U63"/>
    <mergeCell ref="R61:R62"/>
    <mergeCell ref="W70:W72"/>
    <mergeCell ref="W24:W26"/>
    <mergeCell ref="V123:V125"/>
    <mergeCell ref="V120:V122"/>
    <mergeCell ref="T11:T13"/>
    <mergeCell ref="U11:U13"/>
    <mergeCell ref="V11:V13"/>
    <mergeCell ref="R27:R28"/>
    <mergeCell ref="S27:S28"/>
    <mergeCell ref="T27:T29"/>
    <mergeCell ref="U27:U29"/>
    <mergeCell ref="V27:V29"/>
    <mergeCell ref="R87:R88"/>
    <mergeCell ref="S87:S88"/>
    <mergeCell ref="T87:T89"/>
    <mergeCell ref="U87:U89"/>
    <mergeCell ref="R21:R22"/>
    <mergeCell ref="V61:V63"/>
    <mergeCell ref="T18:T20"/>
    <mergeCell ref="U18:U20"/>
    <mergeCell ref="U52:U54"/>
    <mergeCell ref="V52:V54"/>
    <mergeCell ref="S55:S56"/>
    <mergeCell ref="T55:T57"/>
    <mergeCell ref="U55:U57"/>
    <mergeCell ref="V55:V57"/>
    <mergeCell ref="W101:W104"/>
    <mergeCell ref="V101:V104"/>
    <mergeCell ref="V90:V92"/>
    <mergeCell ref="V70:V72"/>
    <mergeCell ref="W105:W108"/>
    <mergeCell ref="W117:W119"/>
    <mergeCell ref="W120:W122"/>
    <mergeCell ref="V105:V108"/>
    <mergeCell ref="V117:V119"/>
    <mergeCell ref="V109:V112"/>
    <mergeCell ref="V113:V116"/>
    <mergeCell ref="L123:L125"/>
    <mergeCell ref="R123:R124"/>
    <mergeCell ref="S123:S124"/>
    <mergeCell ref="T123:T125"/>
    <mergeCell ref="U123:U125"/>
    <mergeCell ref="L78:L82"/>
    <mergeCell ref="R120:R121"/>
    <mergeCell ref="S120:S121"/>
    <mergeCell ref="T120:T122"/>
    <mergeCell ref="U120:U122"/>
    <mergeCell ref="T90:T92"/>
    <mergeCell ref="U90:U92"/>
    <mergeCell ref="L21:L23"/>
    <mergeCell ref="L61:L63"/>
    <mergeCell ref="K18:K20"/>
    <mergeCell ref="S70:S71"/>
    <mergeCell ref="T70:T72"/>
    <mergeCell ref="T76:T77"/>
    <mergeCell ref="U76:U77"/>
    <mergeCell ref="U70:U72"/>
    <mergeCell ref="K70:K72"/>
    <mergeCell ref="L70:L72"/>
    <mergeCell ref="R70:R71"/>
    <mergeCell ref="L76:L77"/>
    <mergeCell ref="S73:S74"/>
    <mergeCell ref="T73:T75"/>
    <mergeCell ref="U73:U75"/>
    <mergeCell ref="T67:T69"/>
    <mergeCell ref="R64:R65"/>
    <mergeCell ref="S64:S65"/>
    <mergeCell ref="K21:K23"/>
    <mergeCell ref="L24:L26"/>
    <mergeCell ref="U67:U69"/>
    <mergeCell ref="R73:R74"/>
    <mergeCell ref="T40:T42"/>
    <mergeCell ref="U40:U42"/>
    <mergeCell ref="J120:J122"/>
    <mergeCell ref="K90:K92"/>
    <mergeCell ref="L90:L92"/>
    <mergeCell ref="J90:J92"/>
    <mergeCell ref="T113:T116"/>
    <mergeCell ref="U113:U116"/>
    <mergeCell ref="J117:J119"/>
    <mergeCell ref="K120:K122"/>
    <mergeCell ref="L120:L122"/>
    <mergeCell ref="K96:K100"/>
    <mergeCell ref="T117:T119"/>
    <mergeCell ref="U117:U119"/>
    <mergeCell ref="U101:U104"/>
    <mergeCell ref="L113:L116"/>
    <mergeCell ref="R117:R118"/>
    <mergeCell ref="S117:S118"/>
    <mergeCell ref="S105:S107"/>
    <mergeCell ref="R105:R107"/>
    <mergeCell ref="K105:K108"/>
    <mergeCell ref="L105:L108"/>
    <mergeCell ref="K117:K119"/>
    <mergeCell ref="L117:L119"/>
    <mergeCell ref="R113:R115"/>
    <mergeCell ref="S113:S115"/>
    <mergeCell ref="L14:L15"/>
    <mergeCell ref="A120:A122"/>
    <mergeCell ref="B120:B122"/>
    <mergeCell ref="C120:C122"/>
    <mergeCell ref="D120:D122"/>
    <mergeCell ref="E120:E122"/>
    <mergeCell ref="F120:F122"/>
    <mergeCell ref="H120:H122"/>
    <mergeCell ref="I120:I122"/>
    <mergeCell ref="C90:C92"/>
    <mergeCell ref="D90:D92"/>
    <mergeCell ref="E90:E92"/>
    <mergeCell ref="G93:G94"/>
    <mergeCell ref="F90:F92"/>
    <mergeCell ref="H90:H92"/>
    <mergeCell ref="I90:I92"/>
    <mergeCell ref="H117:H119"/>
    <mergeCell ref="I117:I119"/>
    <mergeCell ref="J45:J47"/>
    <mergeCell ref="K45:K47"/>
    <mergeCell ref="L16:L17"/>
    <mergeCell ref="H21:H23"/>
    <mergeCell ref="I21:I23"/>
    <mergeCell ref="J21:J23"/>
    <mergeCell ref="B123:B125"/>
    <mergeCell ref="D123:D125"/>
    <mergeCell ref="E123:E125"/>
    <mergeCell ref="F123:F125"/>
    <mergeCell ref="H123:H125"/>
    <mergeCell ref="I123:I125"/>
    <mergeCell ref="J123:J125"/>
    <mergeCell ref="K123:K125"/>
    <mergeCell ref="C123:C125"/>
    <mergeCell ref="R126:R128"/>
    <mergeCell ref="S126:S128"/>
    <mergeCell ref="T126:T129"/>
    <mergeCell ref="U126:U129"/>
    <mergeCell ref="V126:V129"/>
    <mergeCell ref="W126:W129"/>
    <mergeCell ref="W58:W60"/>
    <mergeCell ref="AH3:AI3"/>
    <mergeCell ref="I3:K3"/>
    <mergeCell ref="L3:P3"/>
    <mergeCell ref="Q3:S3"/>
    <mergeCell ref="T3:V3"/>
    <mergeCell ref="K58:K60"/>
    <mergeCell ref="L58:L60"/>
    <mergeCell ref="T58:T60"/>
    <mergeCell ref="U58:U60"/>
    <mergeCell ref="V58:V60"/>
    <mergeCell ref="R58:R59"/>
    <mergeCell ref="S58:S59"/>
    <mergeCell ref="T43:T44"/>
    <mergeCell ref="U43:U44"/>
    <mergeCell ref="V43:V44"/>
    <mergeCell ref="W43:W44"/>
    <mergeCell ref="K11:K13"/>
    <mergeCell ref="F126:F129"/>
    <mergeCell ref="H126:H129"/>
    <mergeCell ref="I126:I129"/>
    <mergeCell ref="J126:J129"/>
    <mergeCell ref="K126:K129"/>
    <mergeCell ref="L126:L129"/>
    <mergeCell ref="F43:F44"/>
    <mergeCell ref="A126:A129"/>
    <mergeCell ref="B126:B129"/>
    <mergeCell ref="C126:C129"/>
    <mergeCell ref="D126:D129"/>
    <mergeCell ref="E126:E129"/>
    <mergeCell ref="I43:I44"/>
    <mergeCell ref="J43:J44"/>
    <mergeCell ref="K43:K44"/>
    <mergeCell ref="A58:A60"/>
    <mergeCell ref="B58:B60"/>
    <mergeCell ref="C58:C60"/>
    <mergeCell ref="D58:D60"/>
    <mergeCell ref="E58:E60"/>
    <mergeCell ref="F58:F60"/>
    <mergeCell ref="H58:H60"/>
    <mergeCell ref="I58:I60"/>
    <mergeCell ref="A123:A125"/>
    <mergeCell ref="T5:T7"/>
    <mergeCell ref="U5:U7"/>
    <mergeCell ref="W5:W7"/>
    <mergeCell ref="L5:L7"/>
    <mergeCell ref="R5:R6"/>
    <mergeCell ref="S45:S46"/>
    <mergeCell ref="T45:T47"/>
    <mergeCell ref="U45:U47"/>
    <mergeCell ref="W45:W47"/>
    <mergeCell ref="L45:L47"/>
    <mergeCell ref="R45:R46"/>
    <mergeCell ref="V45:V47"/>
    <mergeCell ref="V5:V7"/>
    <mergeCell ref="S5:S6"/>
    <mergeCell ref="L43:L44"/>
    <mergeCell ref="L18:L20"/>
    <mergeCell ref="R18:R19"/>
    <mergeCell ref="S18:S19"/>
    <mergeCell ref="R11:R12"/>
    <mergeCell ref="L27:L29"/>
    <mergeCell ref="T14:T15"/>
    <mergeCell ref="U14:U15"/>
    <mergeCell ref="W16:W17"/>
    <mergeCell ref="S11:S12"/>
    <mergeCell ref="H5:H7"/>
    <mergeCell ref="I5:I7"/>
    <mergeCell ref="J5:J7"/>
    <mergeCell ref="K5:K7"/>
    <mergeCell ref="A5:A7"/>
    <mergeCell ref="B5:B7"/>
    <mergeCell ref="C5:C7"/>
    <mergeCell ref="D5:D7"/>
    <mergeCell ref="E5:E7"/>
    <mergeCell ref="F5:F7"/>
    <mergeCell ref="K8:K10"/>
    <mergeCell ref="W11:W13"/>
    <mergeCell ref="A8:A10"/>
    <mergeCell ref="B8:B10"/>
    <mergeCell ref="C8:C10"/>
    <mergeCell ref="D8:D10"/>
    <mergeCell ref="E8:E10"/>
    <mergeCell ref="F8:F10"/>
    <mergeCell ref="F11:F13"/>
    <mergeCell ref="H11:H13"/>
    <mergeCell ref="I11:I13"/>
    <mergeCell ref="W8:W10"/>
    <mergeCell ref="L8:L10"/>
    <mergeCell ref="R8:R9"/>
    <mergeCell ref="A11:A13"/>
    <mergeCell ref="B11:B13"/>
    <mergeCell ref="C11:C13"/>
    <mergeCell ref="D11:D13"/>
    <mergeCell ref="E11:E13"/>
    <mergeCell ref="L11:L13"/>
    <mergeCell ref="S8:S9"/>
    <mergeCell ref="T8:T10"/>
    <mergeCell ref="U8:U10"/>
    <mergeCell ref="V8:V10"/>
    <mergeCell ref="H8:H10"/>
    <mergeCell ref="I8:I10"/>
    <mergeCell ref="J8:J10"/>
    <mergeCell ref="G11:G12"/>
    <mergeCell ref="J11:J13"/>
    <mergeCell ref="I18:I20"/>
    <mergeCell ref="J18:J20"/>
    <mergeCell ref="A14:A15"/>
    <mergeCell ref="B14:B15"/>
    <mergeCell ref="C14:C15"/>
    <mergeCell ref="D14:D15"/>
    <mergeCell ref="E14:E15"/>
    <mergeCell ref="E18:E20"/>
    <mergeCell ref="A18:A20"/>
    <mergeCell ref="B18:B20"/>
    <mergeCell ref="C18:C20"/>
    <mergeCell ref="D18:D20"/>
    <mergeCell ref="F18:F20"/>
    <mergeCell ref="H18:H20"/>
    <mergeCell ref="H14:H15"/>
    <mergeCell ref="I14:I15"/>
    <mergeCell ref="A16:A17"/>
    <mergeCell ref="B16:B17"/>
    <mergeCell ref="C16:C17"/>
    <mergeCell ref="W14:W15"/>
    <mergeCell ref="V14:V15"/>
    <mergeCell ref="J14:J15"/>
    <mergeCell ref="K14:K15"/>
    <mergeCell ref="V16:V17"/>
    <mergeCell ref="J67:J69"/>
    <mergeCell ref="S24:S25"/>
    <mergeCell ref="T24:T26"/>
    <mergeCell ref="U24:U26"/>
    <mergeCell ref="V24:V26"/>
    <mergeCell ref="W27:W29"/>
    <mergeCell ref="J27:J29"/>
    <mergeCell ref="K27:K29"/>
    <mergeCell ref="R24:R25"/>
    <mergeCell ref="W33:W34"/>
    <mergeCell ref="U33:U34"/>
    <mergeCell ref="V33:V34"/>
    <mergeCell ref="U35:U37"/>
    <mergeCell ref="W61:W63"/>
    <mergeCell ref="W64:W66"/>
    <mergeCell ref="J61:J63"/>
    <mergeCell ref="K61:K63"/>
    <mergeCell ref="J64:J66"/>
    <mergeCell ref="K64:K66"/>
    <mergeCell ref="J87:J89"/>
    <mergeCell ref="K87:K89"/>
    <mergeCell ref="C27:C29"/>
    <mergeCell ref="D27:D29"/>
    <mergeCell ref="F87:F89"/>
    <mergeCell ref="H70:H72"/>
    <mergeCell ref="I70:I72"/>
    <mergeCell ref="T16:T17"/>
    <mergeCell ref="U16:U17"/>
    <mergeCell ref="K67:K69"/>
    <mergeCell ref="L67:L69"/>
    <mergeCell ref="R67:R68"/>
    <mergeCell ref="H61:H63"/>
    <mergeCell ref="I61:I63"/>
    <mergeCell ref="H64:H66"/>
    <mergeCell ref="I64:I66"/>
    <mergeCell ref="L64:L66"/>
    <mergeCell ref="J70:J72"/>
    <mergeCell ref="K73:K75"/>
    <mergeCell ref="L73:L75"/>
    <mergeCell ref="H27:H29"/>
    <mergeCell ref="I27:I29"/>
    <mergeCell ref="H55:H57"/>
    <mergeCell ref="I55:I57"/>
    <mergeCell ref="D16:D17"/>
    <mergeCell ref="E16:E17"/>
    <mergeCell ref="F16:F17"/>
    <mergeCell ref="H16:H17"/>
    <mergeCell ref="I16:I17"/>
    <mergeCell ref="J16:J17"/>
    <mergeCell ref="K16:K17"/>
    <mergeCell ref="H24:H26"/>
    <mergeCell ref="I24:I26"/>
    <mergeCell ref="J24:J26"/>
    <mergeCell ref="K24:K26"/>
    <mergeCell ref="F14:F15"/>
    <mergeCell ref="A90:A92"/>
    <mergeCell ref="B90:B92"/>
    <mergeCell ref="V87:V89"/>
    <mergeCell ref="W87:W89"/>
    <mergeCell ref="E93:E95"/>
    <mergeCell ref="F93:F95"/>
    <mergeCell ref="R93:R94"/>
    <mergeCell ref="H93:H95"/>
    <mergeCell ref="I93:I95"/>
    <mergeCell ref="J93:J95"/>
    <mergeCell ref="K93:K95"/>
    <mergeCell ref="V93:V95"/>
    <mergeCell ref="W93:W95"/>
    <mergeCell ref="L93:L95"/>
    <mergeCell ref="A87:A89"/>
    <mergeCell ref="B87:B89"/>
    <mergeCell ref="C87:C89"/>
    <mergeCell ref="D87:D89"/>
    <mergeCell ref="E87:E89"/>
    <mergeCell ref="A93:A95"/>
    <mergeCell ref="B93:B95"/>
    <mergeCell ref="D61:D63"/>
    <mergeCell ref="E61:E63"/>
    <mergeCell ref="A21:A23"/>
    <mergeCell ref="B21:B23"/>
    <mergeCell ref="C21:C23"/>
    <mergeCell ref="F21:F23"/>
    <mergeCell ref="D21:D23"/>
    <mergeCell ref="E21:E23"/>
    <mergeCell ref="F27:F29"/>
    <mergeCell ref="A45:A47"/>
    <mergeCell ref="B45:B47"/>
    <mergeCell ref="C45:C47"/>
    <mergeCell ref="D45:D47"/>
    <mergeCell ref="E45:E47"/>
    <mergeCell ref="A35:A37"/>
    <mergeCell ref="B35:B37"/>
    <mergeCell ref="C35:C37"/>
    <mergeCell ref="D35:D37"/>
    <mergeCell ref="E35:E37"/>
    <mergeCell ref="F40:F42"/>
    <mergeCell ref="F45:F47"/>
    <mergeCell ref="A27:A29"/>
    <mergeCell ref="B27:B29"/>
    <mergeCell ref="E27:E29"/>
    <mergeCell ref="D40:D42"/>
    <mergeCell ref="E40:E42"/>
    <mergeCell ref="A64:A66"/>
    <mergeCell ref="B64:B66"/>
    <mergeCell ref="C64:C66"/>
    <mergeCell ref="D64:D66"/>
    <mergeCell ref="E64:E66"/>
    <mergeCell ref="F64:F66"/>
    <mergeCell ref="A48:A51"/>
    <mergeCell ref="B48:B51"/>
    <mergeCell ref="C48:C51"/>
    <mergeCell ref="D48:D51"/>
    <mergeCell ref="E48:E51"/>
    <mergeCell ref="F48:F51"/>
    <mergeCell ref="A52:A54"/>
    <mergeCell ref="B52:B54"/>
    <mergeCell ref="C52:C54"/>
    <mergeCell ref="D52:D54"/>
    <mergeCell ref="E52:E54"/>
    <mergeCell ref="F52:F54"/>
    <mergeCell ref="A61:A63"/>
    <mergeCell ref="B61:B63"/>
    <mergeCell ref="C61:C63"/>
    <mergeCell ref="F61:F63"/>
    <mergeCell ref="A55:A57"/>
    <mergeCell ref="B55:B57"/>
    <mergeCell ref="C67:C69"/>
    <mergeCell ref="D67:D69"/>
    <mergeCell ref="E67:E69"/>
    <mergeCell ref="F67:F69"/>
    <mergeCell ref="G67:G68"/>
    <mergeCell ref="V30:V32"/>
    <mergeCell ref="F83:F86"/>
    <mergeCell ref="H83:H86"/>
    <mergeCell ref="I83:I86"/>
    <mergeCell ref="J83:J86"/>
    <mergeCell ref="K83:K86"/>
    <mergeCell ref="L83:L86"/>
    <mergeCell ref="H78:H82"/>
    <mergeCell ref="I78:I82"/>
    <mergeCell ref="J78:J82"/>
    <mergeCell ref="K78:K82"/>
    <mergeCell ref="T33:T34"/>
    <mergeCell ref="T35:T37"/>
    <mergeCell ref="H33:H34"/>
    <mergeCell ref="I33:I34"/>
    <mergeCell ref="J33:J34"/>
    <mergeCell ref="K33:K34"/>
    <mergeCell ref="V83:V86"/>
    <mergeCell ref="V40:V42"/>
    <mergeCell ref="A33:A34"/>
    <mergeCell ref="B33:B34"/>
    <mergeCell ref="C33:C34"/>
    <mergeCell ref="D33:D34"/>
    <mergeCell ref="E33:E34"/>
    <mergeCell ref="F33:F34"/>
    <mergeCell ref="A40:A42"/>
    <mergeCell ref="B40:B42"/>
    <mergeCell ref="C40:C42"/>
    <mergeCell ref="A38:A39"/>
    <mergeCell ref="B38:B39"/>
    <mergeCell ref="C38:C39"/>
    <mergeCell ref="D38:D39"/>
    <mergeCell ref="E38:E39"/>
    <mergeCell ref="W40:W42"/>
    <mergeCell ref="H52:H54"/>
    <mergeCell ref="V67:V69"/>
    <mergeCell ref="V64:V66"/>
    <mergeCell ref="V73:V75"/>
    <mergeCell ref="T83:T86"/>
    <mergeCell ref="U83:U86"/>
    <mergeCell ref="D24:D26"/>
    <mergeCell ref="E24:E26"/>
    <mergeCell ref="F24:F26"/>
    <mergeCell ref="D83:D86"/>
    <mergeCell ref="E83:E86"/>
    <mergeCell ref="H43:H44"/>
    <mergeCell ref="J58:J60"/>
    <mergeCell ref="W67:W69"/>
    <mergeCell ref="J55:J57"/>
    <mergeCell ref="K55:K57"/>
    <mergeCell ref="H73:H75"/>
    <mergeCell ref="I73:I75"/>
    <mergeCell ref="J73:J75"/>
    <mergeCell ref="H67:H69"/>
    <mergeCell ref="I67:I69"/>
    <mergeCell ref="L33:L34"/>
    <mergeCell ref="I52:I54"/>
    <mergeCell ref="W35:W37"/>
    <mergeCell ref="F35:F37"/>
    <mergeCell ref="H35:H37"/>
    <mergeCell ref="I35:I37"/>
    <mergeCell ref="J35:J37"/>
    <mergeCell ref="K35:K37"/>
    <mergeCell ref="R35:R36"/>
    <mergeCell ref="S35:S36"/>
    <mergeCell ref="T38:T39"/>
    <mergeCell ref="U38:U39"/>
    <mergeCell ref="V38:V39"/>
    <mergeCell ref="W38:W39"/>
    <mergeCell ref="L38:L39"/>
    <mergeCell ref="H38:H39"/>
    <mergeCell ref="I38:I39"/>
    <mergeCell ref="J38:J39"/>
    <mergeCell ref="K38:K39"/>
    <mergeCell ref="V35:V37"/>
    <mergeCell ref="L35:L37"/>
    <mergeCell ref="F38:F39"/>
    <mergeCell ref="H40:H42"/>
    <mergeCell ref="I40:I42"/>
    <mergeCell ref="A43:A44"/>
    <mergeCell ref="B43:B44"/>
    <mergeCell ref="C43:C44"/>
    <mergeCell ref="D43:D44"/>
    <mergeCell ref="E43:E44"/>
    <mergeCell ref="H45:H47"/>
    <mergeCell ref="I45:I47"/>
    <mergeCell ref="I48:I51"/>
    <mergeCell ref="H48:H51"/>
    <mergeCell ref="W52:W54"/>
    <mergeCell ref="L52:L54"/>
    <mergeCell ref="R52:R53"/>
    <mergeCell ref="J52:J54"/>
    <mergeCell ref="K52:K54"/>
    <mergeCell ref="J48:J51"/>
    <mergeCell ref="K48:K51"/>
    <mergeCell ref="L48:L51"/>
    <mergeCell ref="W55:W57"/>
    <mergeCell ref="L55:L57"/>
    <mergeCell ref="R55:R56"/>
    <mergeCell ref="S96:S99"/>
    <mergeCell ref="T96:T100"/>
    <mergeCell ref="U96:U100"/>
    <mergeCell ref="V96:V100"/>
    <mergeCell ref="R96:R99"/>
    <mergeCell ref="W83:W86"/>
    <mergeCell ref="R83:R85"/>
    <mergeCell ref="S83:S85"/>
    <mergeCell ref="W73:W75"/>
    <mergeCell ref="S93:S94"/>
    <mergeCell ref="T93:T95"/>
    <mergeCell ref="U93:U95"/>
    <mergeCell ref="W96:W100"/>
    <mergeCell ref="L96:L100"/>
    <mergeCell ref="L87:L89"/>
    <mergeCell ref="W90:W92"/>
    <mergeCell ref="T64:T66"/>
    <mergeCell ref="U64:U66"/>
    <mergeCell ref="C55:C57"/>
    <mergeCell ref="D55:D57"/>
    <mergeCell ref="E55:E57"/>
    <mergeCell ref="F55:F57"/>
    <mergeCell ref="C78:C82"/>
    <mergeCell ref="D78:D82"/>
    <mergeCell ref="E78:E82"/>
    <mergeCell ref="F78:F82"/>
    <mergeCell ref="A76:A77"/>
    <mergeCell ref="B76:B77"/>
    <mergeCell ref="C76:C77"/>
    <mergeCell ref="D76:D77"/>
    <mergeCell ref="E76:E77"/>
    <mergeCell ref="A73:A75"/>
    <mergeCell ref="B73:B75"/>
    <mergeCell ref="C73:C75"/>
    <mergeCell ref="D73:D75"/>
    <mergeCell ref="E73:E75"/>
    <mergeCell ref="F73:F75"/>
    <mergeCell ref="A70:A72"/>
    <mergeCell ref="B70:B72"/>
    <mergeCell ref="C70:C72"/>
    <mergeCell ref="A67:A69"/>
    <mergeCell ref="B67:B69"/>
    <mergeCell ref="H96:H100"/>
    <mergeCell ref="I96:I100"/>
    <mergeCell ref="D70:D72"/>
    <mergeCell ref="E70:E72"/>
    <mergeCell ref="F70:F72"/>
    <mergeCell ref="A83:A86"/>
    <mergeCell ref="B83:B86"/>
    <mergeCell ref="C83:C86"/>
    <mergeCell ref="A78:A82"/>
    <mergeCell ref="B78:B82"/>
    <mergeCell ref="C93:C95"/>
    <mergeCell ref="D93:D95"/>
    <mergeCell ref="H87:H89"/>
    <mergeCell ref="I87:I89"/>
    <mergeCell ref="J96:J100"/>
    <mergeCell ref="A96:A100"/>
    <mergeCell ref="B96:B100"/>
    <mergeCell ref="C96:C100"/>
    <mergeCell ref="D96:D100"/>
    <mergeCell ref="E96:E100"/>
    <mergeCell ref="F96:F100"/>
    <mergeCell ref="A117:A119"/>
    <mergeCell ref="B117:B119"/>
    <mergeCell ref="C117:C119"/>
    <mergeCell ref="D117:D119"/>
    <mergeCell ref="E117:E119"/>
    <mergeCell ref="F113:F116"/>
    <mergeCell ref="H113:H116"/>
    <mergeCell ref="I113:I116"/>
    <mergeCell ref="J113:J116"/>
    <mergeCell ref="A113:A116"/>
    <mergeCell ref="B113:B116"/>
    <mergeCell ref="C113:C116"/>
    <mergeCell ref="D113:D116"/>
    <mergeCell ref="E113:E116"/>
    <mergeCell ref="F117:F119"/>
    <mergeCell ref="A109:A112"/>
    <mergeCell ref="B109:B112"/>
    <mergeCell ref="C109:C112"/>
    <mergeCell ref="D109:D112"/>
    <mergeCell ref="E109:E112"/>
    <mergeCell ref="R109:R111"/>
    <mergeCell ref="S109:S111"/>
    <mergeCell ref="T109:T112"/>
    <mergeCell ref="U109:U112"/>
    <mergeCell ref="F109:F112"/>
    <mergeCell ref="H109:H112"/>
    <mergeCell ref="I109:I112"/>
    <mergeCell ref="J109:J112"/>
    <mergeCell ref="K109:K112"/>
    <mergeCell ref="L109:L112"/>
    <mergeCell ref="K113:K116"/>
    <mergeCell ref="H101:H104"/>
    <mergeCell ref="I101:I104"/>
    <mergeCell ref="J101:J104"/>
    <mergeCell ref="K101:K104"/>
    <mergeCell ref="L101:L104"/>
    <mergeCell ref="R101:R103"/>
    <mergeCell ref="T105:T108"/>
    <mergeCell ref="U105:U108"/>
    <mergeCell ref="S101:S103"/>
    <mergeCell ref="T101:T104"/>
    <mergeCell ref="A101:A104"/>
    <mergeCell ref="F105:F108"/>
    <mergeCell ref="H105:H108"/>
    <mergeCell ref="I105:I108"/>
    <mergeCell ref="J105:J108"/>
    <mergeCell ref="A105:A108"/>
    <mergeCell ref="B105:B108"/>
    <mergeCell ref="C105:C108"/>
    <mergeCell ref="D105:D108"/>
    <mergeCell ref="E105:E108"/>
    <mergeCell ref="B101:B104"/>
    <mergeCell ref="C101:C104"/>
    <mergeCell ref="D101:D104"/>
    <mergeCell ref="E101:E104"/>
    <mergeCell ref="F101:F104"/>
    <mergeCell ref="BB3:BD3"/>
    <mergeCell ref="AS3:AU3"/>
    <mergeCell ref="R78:R81"/>
    <mergeCell ref="S78:S81"/>
    <mergeCell ref="S67:S68"/>
    <mergeCell ref="W3:AG3"/>
    <mergeCell ref="A3:H3"/>
    <mergeCell ref="V76:V77"/>
    <mergeCell ref="W76:W77"/>
    <mergeCell ref="F76:F77"/>
    <mergeCell ref="H76:H77"/>
    <mergeCell ref="I76:I77"/>
    <mergeCell ref="J76:J77"/>
    <mergeCell ref="K76:K77"/>
    <mergeCell ref="T78:T82"/>
    <mergeCell ref="U78:U82"/>
    <mergeCell ref="V78:V82"/>
    <mergeCell ref="W78:W82"/>
    <mergeCell ref="J40:J42"/>
    <mergeCell ref="K40:K42"/>
    <mergeCell ref="L40:L42"/>
    <mergeCell ref="S52:S53"/>
    <mergeCell ref="T52:T54"/>
    <mergeCell ref="AN3:AO3"/>
    <mergeCell ref="AP3:AQ3"/>
    <mergeCell ref="A1:AF1"/>
    <mergeCell ref="A2:AF2"/>
    <mergeCell ref="AW3:AX3"/>
    <mergeCell ref="AY3:AZ3"/>
    <mergeCell ref="W30:W32"/>
    <mergeCell ref="H30:H32"/>
    <mergeCell ref="A30:A32"/>
    <mergeCell ref="F30:F32"/>
    <mergeCell ref="E30:E32"/>
    <mergeCell ref="B30:B32"/>
    <mergeCell ref="C30:C32"/>
    <mergeCell ref="D30:D32"/>
    <mergeCell ref="I30:I32"/>
    <mergeCell ref="J30:J32"/>
    <mergeCell ref="K30:K32"/>
    <mergeCell ref="L30:L32"/>
    <mergeCell ref="R30:R31"/>
    <mergeCell ref="S30:S31"/>
    <mergeCell ref="T30:T32"/>
    <mergeCell ref="U30:U32"/>
    <mergeCell ref="A24:A26"/>
    <mergeCell ref="B24:B26"/>
    <mergeCell ref="C24:C26"/>
  </mergeCells>
  <conditionalFormatting sqref="F4:F57">
    <cfRule type="containsText" dxfId="235" priority="419" operator="containsText" text="Mayor">
      <formula>NOT(ISERROR(SEARCH("Mayor",F4)))</formula>
    </cfRule>
  </conditionalFormatting>
  <conditionalFormatting sqref="K5:K9 V5:V9 V61:V76 K129 V129 V87:V125 V11:V59 K11:K125">
    <cfRule type="containsText" dxfId="234" priority="415" operator="containsText" text="Bajo">
      <formula>NOT(ISERROR(SEARCH("Bajo",K5)))</formula>
    </cfRule>
    <cfRule type="containsText" dxfId="233" priority="416" operator="containsText" text="Moderado">
      <formula>NOT(ISERROR(SEARCH("Moderado",K5)))</formula>
    </cfRule>
    <cfRule type="containsText" dxfId="232" priority="417" operator="containsText" text="Alto">
      <formula>NOT(ISERROR(SEARCH("Alto",K5)))</formula>
    </cfRule>
    <cfRule type="containsText" dxfId="231" priority="418" operator="containsText" text="Extremo">
      <formula>NOT(ISERROR(SEARCH("Extremo",K5)))</formula>
    </cfRule>
  </conditionalFormatting>
  <conditionalFormatting sqref="M60:M125 M13:M57">
    <cfRule type="containsText" dxfId="230" priority="413" operator="containsText" text="Mitigación">
      <formula>NOT(ISERROR(SEARCH("Mitigación",M13)))</formula>
    </cfRule>
    <cfRule type="containsText" dxfId="229" priority="414" operator="containsText" text="Prevención">
      <formula>NOT(ISERROR(SEARCH("Prevención",M13)))</formula>
    </cfRule>
  </conditionalFormatting>
  <conditionalFormatting sqref="K126:K127">
    <cfRule type="containsText" dxfId="228" priority="405" operator="containsText" text="Bajo">
      <formula>NOT(ISERROR(SEARCH("Bajo",K126)))</formula>
    </cfRule>
    <cfRule type="containsText" dxfId="227" priority="406" operator="containsText" text="Moderado">
      <formula>NOT(ISERROR(SEARCH("Moderado",K126)))</formula>
    </cfRule>
    <cfRule type="containsText" dxfId="226" priority="407" operator="containsText" text="Alto">
      <formula>NOT(ISERROR(SEARCH("Alto",K126)))</formula>
    </cfRule>
    <cfRule type="containsText" dxfId="225" priority="408" operator="containsText" text="Extremo">
      <formula>NOT(ISERROR(SEARCH("Extremo",K126)))</formula>
    </cfRule>
  </conditionalFormatting>
  <conditionalFormatting sqref="V126:V127">
    <cfRule type="containsText" dxfId="224" priority="369" operator="containsText" text="Bajo">
      <formula>NOT(ISERROR(SEARCH("Bajo",V126)))</formula>
    </cfRule>
    <cfRule type="containsText" dxfId="223" priority="370" operator="containsText" text="Moderado">
      <formula>NOT(ISERROR(SEARCH("Moderado",V126)))</formula>
    </cfRule>
    <cfRule type="containsText" dxfId="222" priority="371" operator="containsText" text="Alto">
      <formula>NOT(ISERROR(SEARCH("Alto",V126)))</formula>
    </cfRule>
    <cfRule type="containsText" dxfId="221" priority="372" operator="containsText" text="Extremo">
      <formula>NOT(ISERROR(SEARCH("Extremo",V126)))</formula>
    </cfRule>
  </conditionalFormatting>
  <conditionalFormatting sqref="M58:M59">
    <cfRule type="containsText" dxfId="220" priority="339" operator="containsText" text="Mitigación">
      <formula>NOT(ISERROR(SEARCH("Mitigación",M58)))</formula>
    </cfRule>
    <cfRule type="containsText" dxfId="219" priority="340" operator="containsText" text="Prevención">
      <formula>NOT(ISERROR(SEARCH("Prevención",M58)))</formula>
    </cfRule>
  </conditionalFormatting>
  <conditionalFormatting sqref="M43">
    <cfRule type="containsText" dxfId="218" priority="337" operator="containsText" text="Mitigación">
      <formula>NOT(ISERROR(SEARCH("Mitigación",M43)))</formula>
    </cfRule>
    <cfRule type="containsText" dxfId="217" priority="338" operator="containsText" text="Prevención">
      <formula>NOT(ISERROR(SEARCH("Prevención",M43)))</formula>
    </cfRule>
  </conditionalFormatting>
  <conditionalFormatting sqref="M126">
    <cfRule type="containsText" dxfId="216" priority="333" operator="containsText" text="Mitigación">
      <formula>NOT(ISERROR(SEARCH("Mitigación",M126)))</formula>
    </cfRule>
    <cfRule type="containsText" dxfId="215" priority="334" operator="containsText" text="Prevención">
      <formula>NOT(ISERROR(SEARCH("Prevención",M126)))</formula>
    </cfRule>
  </conditionalFormatting>
  <conditionalFormatting sqref="M127">
    <cfRule type="containsText" dxfId="214" priority="331" operator="containsText" text="Mitigación">
      <formula>NOT(ISERROR(SEARCH("Mitigación",M127)))</formula>
    </cfRule>
    <cfRule type="containsText" dxfId="213" priority="332" operator="containsText" text="Prevención">
      <formula>NOT(ISERROR(SEARCH("Prevención",M127)))</formula>
    </cfRule>
  </conditionalFormatting>
  <conditionalFormatting sqref="M45">
    <cfRule type="containsText" dxfId="212" priority="329" operator="containsText" text="Mitigación">
      <formula>NOT(ISERROR(SEARCH("Mitigación",M45)))</formula>
    </cfRule>
    <cfRule type="containsText" dxfId="211" priority="330" operator="containsText" text="Prevención">
      <formula>NOT(ISERROR(SEARCH("Prevención",M45)))</formula>
    </cfRule>
  </conditionalFormatting>
  <conditionalFormatting sqref="M5">
    <cfRule type="containsText" dxfId="210" priority="321" operator="containsText" text="Mitigación">
      <formula>NOT(ISERROR(SEARCH("Mitigación",M5)))</formula>
    </cfRule>
    <cfRule type="containsText" dxfId="209" priority="322" operator="containsText" text="Prevención">
      <formula>NOT(ISERROR(SEARCH("Prevención",M5)))</formula>
    </cfRule>
  </conditionalFormatting>
  <conditionalFormatting sqref="M6">
    <cfRule type="containsText" dxfId="208" priority="319" operator="containsText" text="Mitigación">
      <formula>NOT(ISERROR(SEARCH("Mitigación",M6)))</formula>
    </cfRule>
    <cfRule type="containsText" dxfId="207" priority="320" operator="containsText" text="Prevención">
      <formula>NOT(ISERROR(SEARCH("Prevención",M6)))</formula>
    </cfRule>
  </conditionalFormatting>
  <conditionalFormatting sqref="M11:M12">
    <cfRule type="containsText" dxfId="206" priority="317" operator="containsText" text="Mitigación">
      <formula>NOT(ISERROR(SEARCH("Mitigación",M11)))</formula>
    </cfRule>
    <cfRule type="containsText" dxfId="205" priority="318" operator="containsText" text="Prevención">
      <formula>NOT(ISERROR(SEARCH("Prevención",M11)))</formula>
    </cfRule>
  </conditionalFormatting>
  <conditionalFormatting sqref="M8">
    <cfRule type="containsText" dxfId="204" priority="315" operator="containsText" text="Mitigación">
      <formula>NOT(ISERROR(SEARCH("Mitigación",M8)))</formula>
    </cfRule>
    <cfRule type="containsText" dxfId="203" priority="316" operator="containsText" text="Prevención">
      <formula>NOT(ISERROR(SEARCH("Prevención",M8)))</formula>
    </cfRule>
  </conditionalFormatting>
  <conditionalFormatting sqref="M27">
    <cfRule type="containsText" dxfId="202" priority="313" operator="containsText" text="Mitigación">
      <formula>NOT(ISERROR(SEARCH("Mitigación",M27)))</formula>
    </cfRule>
    <cfRule type="containsText" dxfId="201" priority="314" operator="containsText" text="Prevención">
      <formula>NOT(ISERROR(SEARCH("Prevención",M27)))</formula>
    </cfRule>
  </conditionalFormatting>
  <conditionalFormatting sqref="M14">
    <cfRule type="containsText" dxfId="200" priority="307" operator="containsText" text="Mitigación">
      <formula>NOT(ISERROR(SEARCH("Mitigación",M14)))</formula>
    </cfRule>
    <cfRule type="containsText" dxfId="199" priority="308" operator="containsText" text="Prevención">
      <formula>NOT(ISERROR(SEARCH("Prevención",M14)))</formula>
    </cfRule>
  </conditionalFormatting>
  <conditionalFormatting sqref="M16">
    <cfRule type="containsText" dxfId="198" priority="305" operator="containsText" text="Mitigación">
      <formula>NOT(ISERROR(SEARCH("Mitigación",M16)))</formula>
    </cfRule>
    <cfRule type="containsText" dxfId="197" priority="306" operator="containsText" text="Prevención">
      <formula>NOT(ISERROR(SEARCH("Prevención",M16)))</formula>
    </cfRule>
  </conditionalFormatting>
  <conditionalFormatting sqref="M90:M91">
    <cfRule type="containsText" dxfId="196" priority="301" operator="containsText" text="Mitigación">
      <formula>NOT(ISERROR(SEARCH("Mitigación",M90)))</formula>
    </cfRule>
    <cfRule type="containsText" dxfId="195" priority="302" operator="containsText" text="Prevención">
      <formula>NOT(ISERROR(SEARCH("Prevención",M90)))</formula>
    </cfRule>
  </conditionalFormatting>
  <conditionalFormatting sqref="M93">
    <cfRule type="containsText" dxfId="194" priority="285" operator="containsText" text="Mitigación">
      <formula>NOT(ISERROR(SEARCH("Mitigación",M93)))</formula>
    </cfRule>
    <cfRule type="containsText" dxfId="193" priority="286" operator="containsText" text="Prevención">
      <formula>NOT(ISERROR(SEARCH("Prevención",M93)))</formula>
    </cfRule>
  </conditionalFormatting>
  <conditionalFormatting sqref="M94">
    <cfRule type="containsText" dxfId="192" priority="283" operator="containsText" text="Mitigación">
      <formula>NOT(ISERROR(SEARCH("Mitigación",M94)))</formula>
    </cfRule>
    <cfRule type="containsText" dxfId="191" priority="284" operator="containsText" text="Prevención">
      <formula>NOT(ISERROR(SEARCH("Prevención",M94)))</formula>
    </cfRule>
  </conditionalFormatting>
  <conditionalFormatting sqref="M87">
    <cfRule type="containsText" dxfId="190" priority="281" operator="containsText" text="Mitigación">
      <formula>NOT(ISERROR(SEARCH("Mitigación",M87)))</formula>
    </cfRule>
    <cfRule type="containsText" dxfId="189" priority="282" operator="containsText" text="Prevención">
      <formula>NOT(ISERROR(SEARCH("Prevención",M87)))</formula>
    </cfRule>
  </conditionalFormatting>
  <conditionalFormatting sqref="M88">
    <cfRule type="containsText" dxfId="188" priority="279" operator="containsText" text="Mitigación">
      <formula>NOT(ISERROR(SEARCH("Mitigación",M88)))</formula>
    </cfRule>
    <cfRule type="containsText" dxfId="187" priority="280" operator="containsText" text="Prevención">
      <formula>NOT(ISERROR(SEARCH("Prevención",M88)))</formula>
    </cfRule>
  </conditionalFormatting>
  <conditionalFormatting sqref="M44:M57">
    <cfRule type="containsText" dxfId="186" priority="275" operator="containsText" text="Mitigación">
      <formula>NOT(ISERROR(SEARCH("Mitigación",M44)))</formula>
    </cfRule>
    <cfRule type="containsText" dxfId="185" priority="276" operator="containsText" text="Prevención">
      <formula>NOT(ISERROR(SEARCH("Prevención",M44)))</formula>
    </cfRule>
  </conditionalFormatting>
  <conditionalFormatting sqref="M129">
    <cfRule type="containsText" dxfId="184" priority="273" operator="containsText" text="Mitigación">
      <formula>NOT(ISERROR(SEARCH("Mitigación",M129)))</formula>
    </cfRule>
    <cfRule type="containsText" dxfId="183" priority="274" operator="containsText" text="Prevención">
      <formula>NOT(ISERROR(SEARCH("Prevención",M129)))</formula>
    </cfRule>
  </conditionalFormatting>
  <conditionalFormatting sqref="M47:M57">
    <cfRule type="containsText" dxfId="182" priority="271" operator="containsText" text="Mitigación">
      <formula>NOT(ISERROR(SEARCH("Mitigación",M47)))</formula>
    </cfRule>
    <cfRule type="containsText" dxfId="181" priority="272" operator="containsText" text="Prevención">
      <formula>NOT(ISERROR(SEARCH("Prevención",M47)))</formula>
    </cfRule>
  </conditionalFormatting>
  <conditionalFormatting sqref="M18">
    <cfRule type="containsText" dxfId="180" priority="267" operator="containsText" text="Mitigación">
      <formula>NOT(ISERROR(SEARCH("Mitigación",M18)))</formula>
    </cfRule>
    <cfRule type="containsText" dxfId="179" priority="268" operator="containsText" text="Prevención">
      <formula>NOT(ISERROR(SEARCH("Prevención",M18)))</formula>
    </cfRule>
  </conditionalFormatting>
  <conditionalFormatting sqref="M21">
    <cfRule type="containsText" dxfId="178" priority="263" operator="containsText" text="Mitigación">
      <formula>NOT(ISERROR(SEARCH("Mitigación",M21)))</formula>
    </cfRule>
    <cfRule type="containsText" dxfId="177" priority="264" operator="containsText" text="Prevención">
      <formula>NOT(ISERROR(SEARCH("Prevención",M21)))</formula>
    </cfRule>
  </conditionalFormatting>
  <conditionalFormatting sqref="M22">
    <cfRule type="containsText" dxfId="176" priority="261" operator="containsText" text="Mitigación">
      <formula>NOT(ISERROR(SEARCH("Mitigación",M22)))</formula>
    </cfRule>
    <cfRule type="containsText" dxfId="175" priority="262" operator="containsText" text="Prevención">
      <formula>NOT(ISERROR(SEARCH("Prevención",M22)))</formula>
    </cfRule>
  </conditionalFormatting>
  <conditionalFormatting sqref="M48">
    <cfRule type="containsText" dxfId="174" priority="259" operator="containsText" text="Mitigación">
      <formula>NOT(ISERROR(SEARCH("Mitigación",M48)))</formula>
    </cfRule>
    <cfRule type="containsText" dxfId="173" priority="260" operator="containsText" text="Prevención">
      <formula>NOT(ISERROR(SEARCH("Prevención",M48)))</formula>
    </cfRule>
  </conditionalFormatting>
  <conditionalFormatting sqref="M49:M50">
    <cfRule type="containsText" dxfId="172" priority="257" operator="containsText" text="Mitigación">
      <formula>NOT(ISERROR(SEARCH("Mitigación",M49)))</formula>
    </cfRule>
    <cfRule type="containsText" dxfId="171" priority="258" operator="containsText" text="Prevención">
      <formula>NOT(ISERROR(SEARCH("Prevención",M49)))</formula>
    </cfRule>
  </conditionalFormatting>
  <conditionalFormatting sqref="M67:M68">
    <cfRule type="containsText" dxfId="170" priority="255" operator="containsText" text="Mitigación">
      <formula>NOT(ISERROR(SEARCH("Mitigación",M67)))</formula>
    </cfRule>
    <cfRule type="containsText" dxfId="169" priority="256" operator="containsText" text="Prevención">
      <formula>NOT(ISERROR(SEARCH("Prevención",M67)))</formula>
    </cfRule>
  </conditionalFormatting>
  <conditionalFormatting sqref="M70">
    <cfRule type="containsText" dxfId="168" priority="253" operator="containsText" text="Mitigación">
      <formula>NOT(ISERROR(SEARCH("Mitigación",M70)))</formula>
    </cfRule>
    <cfRule type="containsText" dxfId="167" priority="254" operator="containsText" text="Prevención">
      <formula>NOT(ISERROR(SEARCH("Prevención",M70)))</formula>
    </cfRule>
  </conditionalFormatting>
  <conditionalFormatting sqref="M71">
    <cfRule type="containsText" dxfId="166" priority="251" operator="containsText" text="Mitigación">
      <formula>NOT(ISERROR(SEARCH("Mitigación",M71)))</formula>
    </cfRule>
    <cfRule type="containsText" dxfId="165" priority="252" operator="containsText" text="Prevención">
      <formula>NOT(ISERROR(SEARCH("Prevención",M71)))</formula>
    </cfRule>
  </conditionalFormatting>
  <conditionalFormatting sqref="M24">
    <cfRule type="containsText" dxfId="164" priority="247" operator="containsText" text="Mitigación">
      <formula>NOT(ISERROR(SEARCH("Mitigación",M24)))</formula>
    </cfRule>
    <cfRule type="containsText" dxfId="163" priority="248" operator="containsText" text="Prevención">
      <formula>NOT(ISERROR(SEARCH("Prevención",M24)))</formula>
    </cfRule>
  </conditionalFormatting>
  <conditionalFormatting sqref="M25">
    <cfRule type="containsText" dxfId="162" priority="245" operator="containsText" text="Mitigación">
      <formula>NOT(ISERROR(SEARCH("Mitigación",M25)))</formula>
    </cfRule>
    <cfRule type="containsText" dxfId="161" priority="246" operator="containsText" text="Prevención">
      <formula>NOT(ISERROR(SEARCH("Prevención",M25)))</formula>
    </cfRule>
  </conditionalFormatting>
  <conditionalFormatting sqref="M61">
    <cfRule type="containsText" dxfId="160" priority="237" operator="containsText" text="Mitigación">
      <formula>NOT(ISERROR(SEARCH("Mitigación",M61)))</formula>
    </cfRule>
    <cfRule type="containsText" dxfId="159" priority="238" operator="containsText" text="Prevención">
      <formula>NOT(ISERROR(SEARCH("Prevención",M61)))</formula>
    </cfRule>
  </conditionalFormatting>
  <conditionalFormatting sqref="M64">
    <cfRule type="containsText" dxfId="158" priority="235" operator="containsText" text="Mitigación">
      <formula>NOT(ISERROR(SEARCH("Mitigación",M64)))</formula>
    </cfRule>
    <cfRule type="containsText" dxfId="157" priority="236" operator="containsText" text="Prevención">
      <formula>NOT(ISERROR(SEARCH("Prevención",M64)))</formula>
    </cfRule>
  </conditionalFormatting>
  <conditionalFormatting sqref="M65">
    <cfRule type="containsText" dxfId="156" priority="233" operator="containsText" text="Mitigación">
      <formula>NOT(ISERROR(SEARCH("Mitigación",M65)))</formula>
    </cfRule>
    <cfRule type="containsText" dxfId="155" priority="234" operator="containsText" text="Prevención">
      <formula>NOT(ISERROR(SEARCH("Prevención",M65)))</formula>
    </cfRule>
  </conditionalFormatting>
  <conditionalFormatting sqref="M33">
    <cfRule type="containsText" dxfId="154" priority="225" operator="containsText" text="Mitigación">
      <formula>NOT(ISERROR(SEARCH("Mitigación",M33)))</formula>
    </cfRule>
    <cfRule type="containsText" dxfId="153" priority="226" operator="containsText" text="Prevención">
      <formula>NOT(ISERROR(SEARCH("Prevención",M33)))</formula>
    </cfRule>
  </conditionalFormatting>
  <conditionalFormatting sqref="M35">
    <cfRule type="containsText" dxfId="152" priority="209" operator="containsText" text="Mitigación">
      <formula>NOT(ISERROR(SEARCH("Mitigación",M35)))</formula>
    </cfRule>
    <cfRule type="containsText" dxfId="151" priority="210" operator="containsText" text="Prevención">
      <formula>NOT(ISERROR(SEARCH("Prevención",M35)))</formula>
    </cfRule>
  </conditionalFormatting>
  <conditionalFormatting sqref="M38">
    <cfRule type="containsText" dxfId="150" priority="207" operator="containsText" text="Mitigación">
      <formula>NOT(ISERROR(SEARCH("Mitigación",M38)))</formula>
    </cfRule>
    <cfRule type="containsText" dxfId="149" priority="208" operator="containsText" text="Prevención">
      <formula>NOT(ISERROR(SEARCH("Prevención",M38)))</formula>
    </cfRule>
  </conditionalFormatting>
  <conditionalFormatting sqref="K40:K41 V40:V41">
    <cfRule type="containsText" dxfId="148" priority="201" operator="containsText" text="Bajo">
      <formula>NOT(ISERROR(SEARCH("Bajo",K40)))</formula>
    </cfRule>
    <cfRule type="containsText" dxfId="147" priority="202" operator="containsText" text="Moderado">
      <formula>NOT(ISERROR(SEARCH("Moderado",K40)))</formula>
    </cfRule>
    <cfRule type="containsText" dxfId="146" priority="203" operator="containsText" text="Alto">
      <formula>NOT(ISERROR(SEARCH("Alto",K40)))</formula>
    </cfRule>
    <cfRule type="containsText" dxfId="145" priority="204" operator="containsText" text="Extremo">
      <formula>NOT(ISERROR(SEARCH("Extremo",K40)))</formula>
    </cfRule>
  </conditionalFormatting>
  <conditionalFormatting sqref="M40:M41">
    <cfRule type="containsText" dxfId="144" priority="199" operator="containsText" text="Mitigación">
      <formula>NOT(ISERROR(SEARCH("Mitigación",M40)))</formula>
    </cfRule>
    <cfRule type="containsText" dxfId="143" priority="200" operator="containsText" text="Prevención">
      <formula>NOT(ISERROR(SEARCH("Prevención",M40)))</formula>
    </cfRule>
  </conditionalFormatting>
  <conditionalFormatting sqref="K52 V52">
    <cfRule type="containsText" dxfId="142" priority="195" operator="containsText" text="Bajo">
      <formula>NOT(ISERROR(SEARCH("Bajo",K52)))</formula>
    </cfRule>
    <cfRule type="containsText" dxfId="141" priority="196" operator="containsText" text="Moderado">
      <formula>NOT(ISERROR(SEARCH("Moderado",K52)))</formula>
    </cfRule>
    <cfRule type="containsText" dxfId="140" priority="197" operator="containsText" text="Alto">
      <formula>NOT(ISERROR(SEARCH("Alto",K52)))</formula>
    </cfRule>
    <cfRule type="containsText" dxfId="139" priority="198" operator="containsText" text="Extremo">
      <formula>NOT(ISERROR(SEARCH("Extremo",K52)))</formula>
    </cfRule>
  </conditionalFormatting>
  <conditionalFormatting sqref="M52">
    <cfRule type="containsText" dxfId="138" priority="193" operator="containsText" text="Mitigación">
      <formula>NOT(ISERROR(SEARCH("Mitigación",M52)))</formula>
    </cfRule>
    <cfRule type="containsText" dxfId="137" priority="194" operator="containsText" text="Prevención">
      <formula>NOT(ISERROR(SEARCH("Prevención",M52)))</formula>
    </cfRule>
  </conditionalFormatting>
  <conditionalFormatting sqref="M77">
    <cfRule type="containsText" dxfId="136" priority="167" operator="containsText" text="Mitigación">
      <formula>NOT(ISERROR(SEARCH("Mitigación",M77)))</formula>
    </cfRule>
    <cfRule type="containsText" dxfId="135" priority="168" operator="containsText" text="Prevención">
      <formula>NOT(ISERROR(SEARCH("Prevención",M77)))</formula>
    </cfRule>
  </conditionalFormatting>
  <conditionalFormatting sqref="M76">
    <cfRule type="containsText" dxfId="134" priority="175" operator="containsText" text="Mitigación">
      <formula>NOT(ISERROR(SEARCH("Mitigación",M76)))</formula>
    </cfRule>
    <cfRule type="containsText" dxfId="133" priority="176" operator="containsText" text="Prevención">
      <formula>NOT(ISERROR(SEARCH("Prevención",M76)))</formula>
    </cfRule>
  </conditionalFormatting>
  <conditionalFormatting sqref="K76">
    <cfRule type="containsText" dxfId="132" priority="163" operator="containsText" text="Bajo">
      <formula>NOT(ISERROR(SEARCH("Bajo",K76)))</formula>
    </cfRule>
    <cfRule type="containsText" dxfId="131" priority="164" operator="containsText" text="Moderado">
      <formula>NOT(ISERROR(SEARCH("Moderado",K76)))</formula>
    </cfRule>
    <cfRule type="containsText" dxfId="130" priority="165" operator="containsText" text="Alto">
      <formula>NOT(ISERROR(SEARCH("Alto",K76)))</formula>
    </cfRule>
    <cfRule type="containsText" dxfId="129" priority="166" operator="containsText" text="Extremo">
      <formula>NOT(ISERROR(SEARCH("Extremo",K76)))</formula>
    </cfRule>
  </conditionalFormatting>
  <conditionalFormatting sqref="M82">
    <cfRule type="containsText" dxfId="128" priority="157" operator="containsText" text="Mitigación">
      <formula>NOT(ISERROR(SEARCH("Mitigación",M82)))</formula>
    </cfRule>
    <cfRule type="containsText" dxfId="127" priority="158" operator="containsText" text="Prevención">
      <formula>NOT(ISERROR(SEARCH("Prevención",M82)))</formula>
    </cfRule>
  </conditionalFormatting>
  <conditionalFormatting sqref="M78">
    <cfRule type="containsText" dxfId="126" priority="161" operator="containsText" text="Mitigación">
      <formula>NOT(ISERROR(SEARCH("Mitigación",M78)))</formula>
    </cfRule>
    <cfRule type="containsText" dxfId="125" priority="162" operator="containsText" text="Prevención">
      <formula>NOT(ISERROR(SEARCH("Prevención",M78)))</formula>
    </cfRule>
  </conditionalFormatting>
  <conditionalFormatting sqref="M80">
    <cfRule type="containsText" dxfId="124" priority="159" operator="containsText" text="Mitigación">
      <formula>NOT(ISERROR(SEARCH("Mitigación",M80)))</formula>
    </cfRule>
    <cfRule type="containsText" dxfId="123" priority="160" operator="containsText" text="Prevención">
      <formula>NOT(ISERROR(SEARCH("Prevención",M80)))</formula>
    </cfRule>
  </conditionalFormatting>
  <conditionalFormatting sqref="M83:M85">
    <cfRule type="containsText" dxfId="122" priority="155" operator="containsText" text="Mitigación">
      <formula>NOT(ISERROR(SEARCH("Mitigación",M83)))</formula>
    </cfRule>
    <cfRule type="containsText" dxfId="121" priority="156" operator="containsText" text="Prevención">
      <formula>NOT(ISERROR(SEARCH("Prevención",M83)))</formula>
    </cfRule>
  </conditionalFormatting>
  <conditionalFormatting sqref="K78">
    <cfRule type="containsText" dxfId="120" priority="149" operator="containsText" text="Bajo">
      <formula>NOT(ISERROR(SEARCH("Bajo",K78)))</formula>
    </cfRule>
    <cfRule type="containsText" dxfId="119" priority="150" operator="containsText" text="Moderado">
      <formula>NOT(ISERROR(SEARCH("Moderado",K78)))</formula>
    </cfRule>
    <cfRule type="containsText" dxfId="118" priority="151" operator="containsText" text="Alto">
      <formula>NOT(ISERROR(SEARCH("Alto",K78)))</formula>
    </cfRule>
    <cfRule type="containsText" dxfId="117" priority="152" operator="containsText" text="Extremo">
      <formula>NOT(ISERROR(SEARCH("Extremo",K78)))</formula>
    </cfRule>
  </conditionalFormatting>
  <conditionalFormatting sqref="K83">
    <cfRule type="containsText" dxfId="116" priority="145" operator="containsText" text="Bajo">
      <formula>NOT(ISERROR(SEARCH("Bajo",K83)))</formula>
    </cfRule>
    <cfRule type="containsText" dxfId="115" priority="146" operator="containsText" text="Moderado">
      <formula>NOT(ISERROR(SEARCH("Moderado",K83)))</formula>
    </cfRule>
    <cfRule type="containsText" dxfId="114" priority="147" operator="containsText" text="Alto">
      <formula>NOT(ISERROR(SEARCH("Alto",K83)))</formula>
    </cfRule>
    <cfRule type="containsText" dxfId="113" priority="148" operator="containsText" text="Extremo">
      <formula>NOT(ISERROR(SEARCH("Extremo",K83)))</formula>
    </cfRule>
  </conditionalFormatting>
  <conditionalFormatting sqref="K24">
    <cfRule type="containsText" dxfId="112" priority="141" operator="containsText" text="Bajo">
      <formula>NOT(ISERROR(SEARCH("Bajo",K24)))</formula>
    </cfRule>
    <cfRule type="containsText" dxfId="111" priority="142" operator="containsText" text="Moderado">
      <formula>NOT(ISERROR(SEARCH("Moderado",K24)))</formula>
    </cfRule>
    <cfRule type="containsText" dxfId="110" priority="143" operator="containsText" text="Alto">
      <formula>NOT(ISERROR(SEARCH("Alto",K24)))</formula>
    </cfRule>
    <cfRule type="containsText" dxfId="109" priority="144" operator="containsText" text="Extremo">
      <formula>NOT(ISERROR(SEARCH("Extremo",K24)))</formula>
    </cfRule>
  </conditionalFormatting>
  <conditionalFormatting sqref="V78">
    <cfRule type="containsText" dxfId="108" priority="137" operator="containsText" text="Bajo">
      <formula>NOT(ISERROR(SEARCH("Bajo",V78)))</formula>
    </cfRule>
    <cfRule type="containsText" dxfId="107" priority="138" operator="containsText" text="Moderado">
      <formula>NOT(ISERROR(SEARCH("Moderado",V78)))</formula>
    </cfRule>
    <cfRule type="containsText" dxfId="106" priority="139" operator="containsText" text="Alto">
      <formula>NOT(ISERROR(SEARCH("Alto",V78)))</formula>
    </cfRule>
    <cfRule type="containsText" dxfId="105" priority="140" operator="containsText" text="Extremo">
      <formula>NOT(ISERROR(SEARCH("Extremo",V78)))</formula>
    </cfRule>
  </conditionalFormatting>
  <conditionalFormatting sqref="V83">
    <cfRule type="containsText" dxfId="104" priority="133" operator="containsText" text="Bajo">
      <formula>NOT(ISERROR(SEARCH("Bajo",V83)))</formula>
    </cfRule>
    <cfRule type="containsText" dxfId="103" priority="134" operator="containsText" text="Moderado">
      <formula>NOT(ISERROR(SEARCH("Moderado",V83)))</formula>
    </cfRule>
    <cfRule type="containsText" dxfId="102" priority="135" operator="containsText" text="Alto">
      <formula>NOT(ISERROR(SEARCH("Alto",V83)))</formula>
    </cfRule>
    <cfRule type="containsText" dxfId="101" priority="136" operator="containsText" text="Extremo">
      <formula>NOT(ISERROR(SEARCH("Extremo",V83)))</formula>
    </cfRule>
  </conditionalFormatting>
  <conditionalFormatting sqref="K128">
    <cfRule type="containsText" dxfId="100" priority="129" operator="containsText" text="Bajo">
      <formula>NOT(ISERROR(SEARCH("Bajo",K128)))</formula>
    </cfRule>
    <cfRule type="containsText" dxfId="99" priority="130" operator="containsText" text="Moderado">
      <formula>NOT(ISERROR(SEARCH("Moderado",K128)))</formula>
    </cfRule>
    <cfRule type="containsText" dxfId="98" priority="131" operator="containsText" text="Alto">
      <formula>NOT(ISERROR(SEARCH("Alto",K128)))</formula>
    </cfRule>
    <cfRule type="containsText" dxfId="97" priority="132" operator="containsText" text="Extremo">
      <formula>NOT(ISERROR(SEARCH("Extremo",K128)))</formula>
    </cfRule>
  </conditionalFormatting>
  <conditionalFormatting sqref="V128">
    <cfRule type="containsText" dxfId="96" priority="125" operator="containsText" text="Bajo">
      <formula>NOT(ISERROR(SEARCH("Bajo",V128)))</formula>
    </cfRule>
    <cfRule type="containsText" dxfId="95" priority="126" operator="containsText" text="Moderado">
      <formula>NOT(ISERROR(SEARCH("Moderado",V128)))</formula>
    </cfRule>
    <cfRule type="containsText" dxfId="94" priority="127" operator="containsText" text="Alto">
      <formula>NOT(ISERROR(SEARCH("Alto",V128)))</formula>
    </cfRule>
    <cfRule type="containsText" dxfId="93" priority="128" operator="containsText" text="Extremo">
      <formula>NOT(ISERROR(SEARCH("Extremo",V128)))</formula>
    </cfRule>
  </conditionalFormatting>
  <conditionalFormatting sqref="M128">
    <cfRule type="containsText" dxfId="92" priority="123" operator="containsText" text="Mitigación">
      <formula>NOT(ISERROR(SEARCH("Mitigación",M128)))</formula>
    </cfRule>
    <cfRule type="containsText" dxfId="91" priority="124" operator="containsText" text="Prevención">
      <formula>NOT(ISERROR(SEARCH("Prevención",M128)))</formula>
    </cfRule>
  </conditionalFormatting>
  <conditionalFormatting sqref="M9">
    <cfRule type="containsText" dxfId="90" priority="121" operator="containsText" text="Mitigación">
      <formula>NOT(ISERROR(SEARCH("Mitigación",M9)))</formula>
    </cfRule>
    <cfRule type="containsText" dxfId="89" priority="122" operator="containsText" text="Prevención">
      <formula>NOT(ISERROR(SEARCH("Prevención",M9)))</formula>
    </cfRule>
  </conditionalFormatting>
  <conditionalFormatting sqref="V19 K19">
    <cfRule type="containsText" dxfId="88" priority="117" operator="containsText" text="Bajo">
      <formula>NOT(ISERROR(SEARCH("Bajo",K19)))</formula>
    </cfRule>
    <cfRule type="containsText" dxfId="87" priority="118" operator="containsText" text="Moderado">
      <formula>NOT(ISERROR(SEARCH("Moderado",K19)))</formula>
    </cfRule>
    <cfRule type="containsText" dxfId="86" priority="119" operator="containsText" text="Alto">
      <formula>NOT(ISERROR(SEARCH("Alto",K19)))</formula>
    </cfRule>
    <cfRule type="containsText" dxfId="85" priority="120" operator="containsText" text="Extremo">
      <formula>NOT(ISERROR(SEARCH("Extremo",K19)))</formula>
    </cfRule>
  </conditionalFormatting>
  <conditionalFormatting sqref="M19">
    <cfRule type="containsText" dxfId="84" priority="115" operator="containsText" text="Mitigación">
      <formula>NOT(ISERROR(SEARCH("Mitigación",M19)))</formula>
    </cfRule>
    <cfRule type="containsText" dxfId="83" priority="116" operator="containsText" text="Prevención">
      <formula>NOT(ISERROR(SEARCH("Prevención",M19)))</formula>
    </cfRule>
  </conditionalFormatting>
  <conditionalFormatting sqref="M79">
    <cfRule type="containsText" dxfId="82" priority="111" operator="containsText" text="Mitigación">
      <formula>NOT(ISERROR(SEARCH("Mitigación",M79)))</formula>
    </cfRule>
    <cfRule type="containsText" dxfId="81" priority="112" operator="containsText" text="Prevención">
      <formula>NOT(ISERROR(SEARCH("Prevención",M79)))</formula>
    </cfRule>
  </conditionalFormatting>
  <conditionalFormatting sqref="K96:K99 V96:V99 K101:K108 V101:V108">
    <cfRule type="containsText" dxfId="80" priority="105" operator="containsText" text="Bajo">
      <formula>NOT(ISERROR(SEARCH(("Bajo"),(K96))))</formula>
    </cfRule>
  </conditionalFormatting>
  <conditionalFormatting sqref="K96:K99 V96:V99 K101:K108 V101:V108">
    <cfRule type="containsText" dxfId="79" priority="106" operator="containsText" text="Moderado">
      <formula>NOT(ISERROR(SEARCH(("Moderado"),(K96))))</formula>
    </cfRule>
  </conditionalFormatting>
  <conditionalFormatting sqref="K96:K99 V96:V99 K101:K108 V101:V108">
    <cfRule type="containsText" dxfId="78" priority="107" operator="containsText" text="Alto">
      <formula>NOT(ISERROR(SEARCH(("Alto"),(K96))))</formula>
    </cfRule>
  </conditionalFormatting>
  <conditionalFormatting sqref="K96:K99 V96:V99 K101:K108 V101:V108">
    <cfRule type="containsText" dxfId="77" priority="108" operator="containsText" text="Extremo">
      <formula>NOT(ISERROR(SEARCH(("Extremo"),(K96))))</formula>
    </cfRule>
  </conditionalFormatting>
  <conditionalFormatting sqref="M96:M99 M101:M108">
    <cfRule type="containsText" dxfId="76" priority="109" operator="containsText" text="Mitigación">
      <formula>NOT(ISERROR(SEARCH(("Mitigación"),(M96))))</formula>
    </cfRule>
  </conditionalFormatting>
  <conditionalFormatting sqref="M96:M99 M101:M108">
    <cfRule type="containsText" dxfId="75" priority="110" operator="containsText" text="Prevención">
      <formula>NOT(ISERROR(SEARCH(("Prevención"),(M96))))</formula>
    </cfRule>
  </conditionalFormatting>
  <conditionalFormatting sqref="M100">
    <cfRule type="containsText" dxfId="74" priority="103" operator="containsText" text="Mitigación">
      <formula>NOT(ISERROR(SEARCH(("Mitigación"),(M100))))</formula>
    </cfRule>
  </conditionalFormatting>
  <conditionalFormatting sqref="M100">
    <cfRule type="containsText" dxfId="73" priority="104" operator="containsText" text="Prevención">
      <formula>NOT(ISERROR(SEARCH(("Prevención"),(M100))))</formula>
    </cfRule>
  </conditionalFormatting>
  <conditionalFormatting sqref="K55 V55">
    <cfRule type="containsText" dxfId="72" priority="83" operator="containsText" text="Bajo">
      <formula>NOT(ISERROR(SEARCH("Bajo",K55)))</formula>
    </cfRule>
    <cfRule type="containsText" dxfId="71" priority="84" operator="containsText" text="Moderado">
      <formula>NOT(ISERROR(SEARCH("Moderado",K55)))</formula>
    </cfRule>
    <cfRule type="containsText" dxfId="70" priority="85" operator="containsText" text="Alto">
      <formula>NOT(ISERROR(SEARCH("Alto",K55)))</formula>
    </cfRule>
    <cfRule type="containsText" dxfId="69" priority="86" operator="containsText" text="Extremo">
      <formula>NOT(ISERROR(SEARCH("Extremo",K55)))</formula>
    </cfRule>
  </conditionalFormatting>
  <conditionalFormatting sqref="M55">
    <cfRule type="containsText" dxfId="68" priority="81" operator="containsText" text="Mitigación">
      <formula>NOT(ISERROR(SEARCH("Mitigación",M55)))</formula>
    </cfRule>
    <cfRule type="containsText" dxfId="67" priority="82" operator="containsText" text="Prevención">
      <formula>NOT(ISERROR(SEARCH("Prevención",M55)))</formula>
    </cfRule>
  </conditionalFormatting>
  <conditionalFormatting sqref="K109:K110 V109:V110 V112:V113 K112:K113">
    <cfRule type="containsText" dxfId="66" priority="75" operator="containsText" text="Bajo">
      <formula>NOT(ISERROR(SEARCH("Bajo",K109)))</formula>
    </cfRule>
    <cfRule type="containsText" dxfId="65" priority="76" operator="containsText" text="Moderado">
      <formula>NOT(ISERROR(SEARCH("Moderado",K109)))</formula>
    </cfRule>
    <cfRule type="containsText" dxfId="64" priority="77" operator="containsText" text="Alto">
      <formula>NOT(ISERROR(SEARCH("Alto",K109)))</formula>
    </cfRule>
    <cfRule type="containsText" dxfId="63" priority="78" operator="containsText" text="Extremo">
      <formula>NOT(ISERROR(SEARCH("Extremo",K109)))</formula>
    </cfRule>
  </conditionalFormatting>
  <conditionalFormatting sqref="M109">
    <cfRule type="containsText" dxfId="62" priority="73" operator="containsText" text="Mitigación">
      <formula>NOT(ISERROR(SEARCH("Mitigación",M109)))</formula>
    </cfRule>
    <cfRule type="containsText" dxfId="61" priority="74" operator="containsText" text="Prevención">
      <formula>NOT(ISERROR(SEARCH("Prevención",M109)))</formula>
    </cfRule>
  </conditionalFormatting>
  <conditionalFormatting sqref="M110 M112">
    <cfRule type="containsText" dxfId="60" priority="71" operator="containsText" text="Mitigación">
      <formula>NOT(ISERROR(SEARCH("Mitigación",M110)))</formula>
    </cfRule>
    <cfRule type="containsText" dxfId="59" priority="72" operator="containsText" text="Prevención">
      <formula>NOT(ISERROR(SEARCH("Prevención",M110)))</formula>
    </cfRule>
  </conditionalFormatting>
  <conditionalFormatting sqref="M113:M115">
    <cfRule type="containsText" dxfId="58" priority="69" operator="containsText" text="Mitigación">
      <formula>NOT(ISERROR(SEARCH("Mitigación",M113)))</formula>
    </cfRule>
    <cfRule type="containsText" dxfId="57" priority="70" operator="containsText" text="Prevención">
      <formula>NOT(ISERROR(SEARCH("Prevención",M113)))</formula>
    </cfRule>
  </conditionalFormatting>
  <conditionalFormatting sqref="V111 K111">
    <cfRule type="containsText" dxfId="56" priority="65" operator="containsText" text="Bajo">
      <formula>NOT(ISERROR(SEARCH("Bajo",K111)))</formula>
    </cfRule>
    <cfRule type="containsText" dxfId="55" priority="66" operator="containsText" text="Moderado">
      <formula>NOT(ISERROR(SEARCH("Moderado",K111)))</formula>
    </cfRule>
    <cfRule type="containsText" dxfId="54" priority="67" operator="containsText" text="Alto">
      <formula>NOT(ISERROR(SEARCH("Alto",K111)))</formula>
    </cfRule>
    <cfRule type="containsText" dxfId="53" priority="68" operator="containsText" text="Extremo">
      <formula>NOT(ISERROR(SEARCH("Extremo",K111)))</formula>
    </cfRule>
  </conditionalFormatting>
  <conditionalFormatting sqref="M111">
    <cfRule type="containsText" dxfId="52" priority="63" operator="containsText" text="Mitigación">
      <formula>NOT(ISERROR(SEARCH("Mitigación",M111)))</formula>
    </cfRule>
    <cfRule type="containsText" dxfId="51" priority="64" operator="containsText" text="Prevención">
      <formula>NOT(ISERROR(SEARCH("Prevención",M111)))</formula>
    </cfRule>
  </conditionalFormatting>
  <conditionalFormatting sqref="M116">
    <cfRule type="containsText" dxfId="50" priority="61" operator="containsText" text="Mitigación">
      <formula>NOT(ISERROR(SEARCH("Mitigación",M116)))</formula>
    </cfRule>
    <cfRule type="containsText" dxfId="49" priority="62" operator="containsText" text="Prevención">
      <formula>NOT(ISERROR(SEARCH("Prevención",M116)))</formula>
    </cfRule>
  </conditionalFormatting>
  <conditionalFormatting sqref="V117 K117">
    <cfRule type="containsText" dxfId="48" priority="57" operator="containsText" text="Bajo">
      <formula>NOT(ISERROR(SEARCH("Bajo",K117)))</formula>
    </cfRule>
    <cfRule type="containsText" dxfId="47" priority="58" operator="containsText" text="Moderado">
      <formula>NOT(ISERROR(SEARCH("Moderado",K117)))</formula>
    </cfRule>
    <cfRule type="containsText" dxfId="46" priority="59" operator="containsText" text="Alto">
      <formula>NOT(ISERROR(SEARCH("Alto",K117)))</formula>
    </cfRule>
    <cfRule type="containsText" dxfId="45" priority="60" operator="containsText" text="Extremo">
      <formula>NOT(ISERROR(SEARCH("Extremo",K117)))</formula>
    </cfRule>
  </conditionalFormatting>
  <conditionalFormatting sqref="M117:M118">
    <cfRule type="containsText" dxfId="44" priority="53" operator="containsText" text="Mitigación">
      <formula>NOT(ISERROR(SEARCH("Mitigación",M117)))</formula>
    </cfRule>
    <cfRule type="containsText" dxfId="43" priority="54" operator="containsText" text="Prevención">
      <formula>NOT(ISERROR(SEARCH("Prevención",M117)))</formula>
    </cfRule>
  </conditionalFormatting>
  <conditionalFormatting sqref="M119">
    <cfRule type="containsText" dxfId="42" priority="51" operator="containsText" text="Mitigación">
      <formula>NOT(ISERROR(SEARCH("Mitigación",M119)))</formula>
    </cfRule>
    <cfRule type="containsText" dxfId="41" priority="52" operator="containsText" text="Prevención">
      <formula>NOT(ISERROR(SEARCH("Prevención",M119)))</formula>
    </cfRule>
  </conditionalFormatting>
  <conditionalFormatting sqref="K120:K123">
    <cfRule type="containsText" dxfId="40" priority="47" operator="containsText" text="Bajo">
      <formula>NOT(ISERROR(SEARCH("Bajo",K120)))</formula>
    </cfRule>
    <cfRule type="containsText" dxfId="39" priority="48" operator="containsText" text="Moderado">
      <formula>NOT(ISERROR(SEARCH("Moderado",K120)))</formula>
    </cfRule>
    <cfRule type="containsText" dxfId="38" priority="49" operator="containsText" text="Alto">
      <formula>NOT(ISERROR(SEARCH("Alto",K120)))</formula>
    </cfRule>
    <cfRule type="containsText" dxfId="37" priority="50" operator="containsText" text="Extremo">
      <formula>NOT(ISERROR(SEARCH("Extremo",K120)))</formula>
    </cfRule>
  </conditionalFormatting>
  <conditionalFormatting sqref="M120">
    <cfRule type="containsText" dxfId="36" priority="45" operator="containsText" text="Mitigación">
      <formula>NOT(ISERROR(SEARCH("Mitigación",M120)))</formula>
    </cfRule>
    <cfRule type="containsText" dxfId="35" priority="46" operator="containsText" text="Prevención">
      <formula>NOT(ISERROR(SEARCH("Prevención",M120)))</formula>
    </cfRule>
  </conditionalFormatting>
  <conditionalFormatting sqref="M121:M122">
    <cfRule type="containsText" dxfId="34" priority="43" operator="containsText" text="Mitigación">
      <formula>NOT(ISERROR(SEARCH("Mitigación",M121)))</formula>
    </cfRule>
    <cfRule type="containsText" dxfId="33" priority="44" operator="containsText" text="Prevención">
      <formula>NOT(ISERROR(SEARCH("Prevención",M121)))</formula>
    </cfRule>
  </conditionalFormatting>
  <conditionalFormatting sqref="M123:M124">
    <cfRule type="containsText" dxfId="32" priority="41" operator="containsText" text="Mitigación">
      <formula>NOT(ISERROR(SEARCH("Mitigación",M123)))</formula>
    </cfRule>
    <cfRule type="containsText" dxfId="31" priority="42" operator="containsText" text="Prevención">
      <formula>NOT(ISERROR(SEARCH("Prevención",M123)))</formula>
    </cfRule>
  </conditionalFormatting>
  <conditionalFormatting sqref="M125">
    <cfRule type="containsText" dxfId="30" priority="39" operator="containsText" text="Mitigación">
      <formula>NOT(ISERROR(SEARCH("Mitigación",M125)))</formula>
    </cfRule>
    <cfRule type="containsText" dxfId="29" priority="40" operator="containsText" text="Prevención">
      <formula>NOT(ISERROR(SEARCH("Prevención",M125)))</formula>
    </cfRule>
  </conditionalFormatting>
  <conditionalFormatting sqref="M81">
    <cfRule type="containsText" dxfId="28" priority="31" operator="containsText" text="Mitigación">
      <formula>NOT(ISERROR(SEARCH("Mitigación",M81)))</formula>
    </cfRule>
    <cfRule type="containsText" dxfId="27" priority="32" operator="containsText" text="Prevención">
      <formula>NOT(ISERROR(SEARCH("Prevención",M81)))</formula>
    </cfRule>
  </conditionalFormatting>
  <conditionalFormatting sqref="M7">
    <cfRule type="containsText" dxfId="26" priority="29" operator="containsText" text="Mitigación">
      <formula>NOT(ISERROR(SEARCH("Mitigación",M7)))</formula>
    </cfRule>
    <cfRule type="containsText" dxfId="25" priority="30" operator="containsText" text="Prevención">
      <formula>NOT(ISERROR(SEARCH("Prevención",M7)))</formula>
    </cfRule>
  </conditionalFormatting>
  <conditionalFormatting sqref="M10">
    <cfRule type="containsText" dxfId="24" priority="25" operator="containsText" text="Mitigación">
      <formula>NOT(ISERROR(SEARCH("Mitigación",M10)))</formula>
    </cfRule>
    <cfRule type="containsText" dxfId="23" priority="26" operator="containsText" text="Prevención">
      <formula>NOT(ISERROR(SEARCH("Prevención",M10)))</formula>
    </cfRule>
  </conditionalFormatting>
  <conditionalFormatting sqref="K30">
    <cfRule type="containsText" dxfId="22" priority="21" operator="containsText" text="Bajo">
      <formula>NOT(ISERROR(SEARCH("Bajo",K30)))</formula>
    </cfRule>
    <cfRule type="containsText" dxfId="21" priority="22" operator="containsText" text="Moderado">
      <formula>NOT(ISERROR(SEARCH("Moderado",K30)))</formula>
    </cfRule>
    <cfRule type="containsText" dxfId="20" priority="23" operator="containsText" text="Alto">
      <formula>NOT(ISERROR(SEARCH("Alto",K30)))</formula>
    </cfRule>
    <cfRule type="containsText" dxfId="19" priority="24" operator="containsText" text="Extremo">
      <formula>NOT(ISERROR(SEARCH("Extremo",K30)))</formula>
    </cfRule>
  </conditionalFormatting>
  <conditionalFormatting sqref="M30:M31">
    <cfRule type="containsText" dxfId="18" priority="19" operator="containsText" text="Mitigación">
      <formula>NOT(ISERROR(SEARCH("Mitigación",M30)))</formula>
    </cfRule>
    <cfRule type="containsText" dxfId="17" priority="20" operator="containsText" text="Prevención">
      <formula>NOT(ISERROR(SEARCH("Prevención",M30)))</formula>
    </cfRule>
  </conditionalFormatting>
  <conditionalFormatting sqref="M32">
    <cfRule type="containsText" dxfId="16" priority="17" operator="containsText" text="Mitigación">
      <formula>NOT(ISERROR(SEARCH("Mitigación",M32)))</formula>
    </cfRule>
    <cfRule type="containsText" dxfId="15" priority="18" operator="containsText" text="Prevención">
      <formula>NOT(ISERROR(SEARCH("Prevención",M32)))</formula>
    </cfRule>
  </conditionalFormatting>
  <conditionalFormatting sqref="V120">
    <cfRule type="containsText" dxfId="14" priority="1" operator="containsText" text="Bajo">
      <formula>NOT(ISERROR(SEARCH("Bajo",V120)))</formula>
    </cfRule>
    <cfRule type="containsText" dxfId="13" priority="2" operator="containsText" text="Moderado">
      <formula>NOT(ISERROR(SEARCH("Moderado",V120)))</formula>
    </cfRule>
    <cfRule type="containsText" dxfId="12" priority="3" operator="containsText" text="Alto">
      <formula>NOT(ISERROR(SEARCH("Alto",V120)))</formula>
    </cfRule>
    <cfRule type="containsText" dxfId="11" priority="4" operator="containsText" text="Extremo">
      <formula>NOT(ISERROR(SEARCH("Extremo",V120)))</formula>
    </cfRule>
  </conditionalFormatting>
  <conditionalFormatting sqref="V30">
    <cfRule type="containsText" dxfId="10" priority="9" operator="containsText" text="Bajo">
      <formula>NOT(ISERROR(SEARCH("Bajo",V30)))</formula>
    </cfRule>
    <cfRule type="containsText" dxfId="9" priority="10" operator="containsText" text="Moderado">
      <formula>NOT(ISERROR(SEARCH("Moderado",V30)))</formula>
    </cfRule>
    <cfRule type="containsText" dxfId="8" priority="11" operator="containsText" text="Alto">
      <formula>NOT(ISERROR(SEARCH("Alto",V30)))</formula>
    </cfRule>
    <cfRule type="containsText" dxfId="7" priority="12" operator="containsText" text="Extremo">
      <formula>NOT(ISERROR(SEARCH("Extremo",V30)))</formula>
    </cfRule>
  </conditionalFormatting>
  <conditionalFormatting sqref="V123">
    <cfRule type="containsText" dxfId="6" priority="5" operator="containsText" text="Bajo">
      <formula>NOT(ISERROR(SEARCH("Bajo",V123)))</formula>
    </cfRule>
    <cfRule type="containsText" dxfId="5" priority="6" operator="containsText" text="Moderado">
      <formula>NOT(ISERROR(SEARCH("Moderado",V123)))</formula>
    </cfRule>
    <cfRule type="containsText" dxfId="4" priority="7" operator="containsText" text="Alto">
      <formula>NOT(ISERROR(SEARCH("Alto",V123)))</formula>
    </cfRule>
    <cfRule type="containsText" dxfId="3" priority="8" operator="containsText" text="Extremo">
      <formula>NOT(ISERROR(SEARCH("Extremo",V123)))</formula>
    </cfRule>
  </conditionalFormatting>
  <dataValidations count="1">
    <dataValidation allowBlank="1" showErrorMessage="1" sqref="AS96:AT96 BC4:BD57 AT4:AU57 AM121:AM129 AM63:AM64 AM66 AM68:AM69 AM71:AM75 AM77 AM79 AM81:AM83 AM85:AM86 AM88:AM97 AM99:AM104 AM106:AM116 AM118:AM119 AM4:AM20 AM22:AM61" xr:uid="{7154EC88-BA25-412B-B58E-C3D80099DBFC}"/>
  </dataValidations>
  <printOptions horizontalCentered="1" verticalCentered="1"/>
  <pageMargins left="0.11811023622047245" right="0.11811023622047245" top="0.74803149606299213" bottom="0.74803149606299213" header="0.31496062992125984" footer="0.31496062992125984"/>
  <pageSetup scale="12" fitToWidth="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A684-900E-4B22-B7F4-377FE0500C4A}">
  <dimension ref="A1:Q31"/>
  <sheetViews>
    <sheetView showGridLines="0" topLeftCell="G1" zoomScaleNormal="100" workbookViewId="0">
      <selection activeCell="I17" sqref="I17:K22"/>
    </sheetView>
  </sheetViews>
  <sheetFormatPr baseColWidth="10" defaultColWidth="14.44140625" defaultRowHeight="27" customHeight="1"/>
  <cols>
    <col min="1" max="1" width="5.44140625" style="54" customWidth="1"/>
    <col min="2" max="2" width="6.33203125" style="54" customWidth="1"/>
    <col min="3" max="3" width="10.6640625" style="54" customWidth="1"/>
    <col min="4" max="4" width="23" style="54" customWidth="1"/>
    <col min="5" max="5" width="60.44140625" style="54" customWidth="1"/>
    <col min="6" max="6" width="30.33203125" style="54" customWidth="1"/>
    <col min="7" max="8" width="6.88671875" style="54" customWidth="1"/>
    <col min="9" max="9" width="18.88671875" style="54" customWidth="1"/>
    <col min="10" max="10" width="60" style="54" customWidth="1"/>
    <col min="11" max="11" width="67" style="54" customWidth="1"/>
    <col min="12" max="13" width="6.88671875" style="54" customWidth="1"/>
    <col min="14" max="14" width="5.109375" style="54" customWidth="1"/>
    <col min="15" max="15" width="86.44140625" style="54" customWidth="1"/>
    <col min="16" max="17" width="12.44140625" style="54" customWidth="1"/>
    <col min="18" max="16384" width="14.44140625" style="54"/>
  </cols>
  <sheetData>
    <row r="1" spans="1:17" ht="27" customHeight="1">
      <c r="A1" s="53"/>
      <c r="B1" s="53"/>
      <c r="C1" s="53"/>
      <c r="D1" s="53"/>
      <c r="E1" s="53"/>
      <c r="F1" s="53"/>
      <c r="G1" s="53"/>
      <c r="H1" s="53"/>
      <c r="I1" s="53"/>
      <c r="J1" s="53"/>
      <c r="K1" s="53"/>
      <c r="L1" s="53"/>
      <c r="M1" s="53"/>
      <c r="N1" s="53"/>
      <c r="O1" s="53"/>
      <c r="P1" s="53"/>
      <c r="Q1" s="53"/>
    </row>
    <row r="2" spans="1:17" ht="27" customHeight="1">
      <c r="A2" s="53"/>
      <c r="B2" s="53"/>
      <c r="C2" s="53"/>
      <c r="D2" s="53"/>
      <c r="E2" s="53"/>
      <c r="F2" s="53"/>
      <c r="G2" s="53"/>
      <c r="H2" s="53"/>
      <c r="I2" s="53"/>
      <c r="J2" s="53"/>
      <c r="K2" s="53"/>
      <c r="L2" s="53"/>
      <c r="M2" s="53"/>
      <c r="N2" s="53"/>
      <c r="O2" s="53"/>
      <c r="P2" s="53"/>
      <c r="Q2" s="53"/>
    </row>
    <row r="3" spans="1:17" ht="27" customHeight="1">
      <c r="C3" s="596" t="s">
        <v>52</v>
      </c>
      <c r="D3" s="597"/>
      <c r="E3" s="597"/>
      <c r="F3" s="597"/>
      <c r="I3" s="598" t="s">
        <v>840</v>
      </c>
      <c r="J3" s="597"/>
      <c r="K3" s="597"/>
      <c r="N3" s="598" t="s">
        <v>841</v>
      </c>
      <c r="O3" s="597"/>
      <c r="P3" s="597"/>
      <c r="Q3" s="597"/>
    </row>
    <row r="4" spans="1:17" ht="27" customHeight="1" thickBot="1"/>
    <row r="5" spans="1:17" ht="27" customHeight="1" thickBot="1">
      <c r="C5" s="55" t="s">
        <v>842</v>
      </c>
      <c r="D5" s="56" t="s">
        <v>843</v>
      </c>
      <c r="E5" s="56" t="s">
        <v>844</v>
      </c>
      <c r="F5" s="56" t="s">
        <v>845</v>
      </c>
      <c r="I5" s="599" t="s">
        <v>842</v>
      </c>
      <c r="J5" s="57" t="s">
        <v>846</v>
      </c>
      <c r="K5" s="57" t="s">
        <v>846</v>
      </c>
      <c r="N5" s="601" t="s">
        <v>847</v>
      </c>
      <c r="O5" s="602" t="s">
        <v>848</v>
      </c>
      <c r="P5" s="603" t="s">
        <v>849</v>
      </c>
      <c r="Q5" s="593"/>
    </row>
    <row r="6" spans="1:17" ht="27" customHeight="1" thickBot="1">
      <c r="C6" s="58">
        <v>5</v>
      </c>
      <c r="D6" s="59" t="s">
        <v>850</v>
      </c>
      <c r="E6" s="60" t="s">
        <v>851</v>
      </c>
      <c r="F6" s="60" t="s">
        <v>852</v>
      </c>
      <c r="I6" s="600"/>
      <c r="J6" s="61" t="s">
        <v>853</v>
      </c>
      <c r="K6" s="61" t="s">
        <v>854</v>
      </c>
      <c r="N6" s="600"/>
      <c r="O6" s="600"/>
      <c r="P6" s="62" t="s">
        <v>855</v>
      </c>
      <c r="Q6" s="62" t="s">
        <v>856</v>
      </c>
    </row>
    <row r="7" spans="1:17" ht="27" customHeight="1" thickBot="1">
      <c r="C7" s="58">
        <v>4</v>
      </c>
      <c r="D7" s="59" t="s">
        <v>857</v>
      </c>
      <c r="E7" s="60" t="s">
        <v>858</v>
      </c>
      <c r="F7" s="60" t="s">
        <v>859</v>
      </c>
      <c r="I7" s="604" t="s">
        <v>860</v>
      </c>
      <c r="J7" s="63" t="s">
        <v>861</v>
      </c>
      <c r="K7" s="63" t="s">
        <v>862</v>
      </c>
      <c r="N7" s="58">
        <v>1</v>
      </c>
      <c r="O7" s="60" t="s">
        <v>863</v>
      </c>
      <c r="P7" s="59"/>
      <c r="Q7" s="59"/>
    </row>
    <row r="8" spans="1:17" ht="27" customHeight="1" thickBot="1">
      <c r="C8" s="58">
        <v>3</v>
      </c>
      <c r="D8" s="59" t="s">
        <v>864</v>
      </c>
      <c r="E8" s="60" t="s">
        <v>865</v>
      </c>
      <c r="F8" s="60" t="s">
        <v>866</v>
      </c>
      <c r="I8" s="605"/>
      <c r="J8" s="63" t="s">
        <v>867</v>
      </c>
      <c r="K8" s="63" t="s">
        <v>868</v>
      </c>
      <c r="N8" s="58">
        <v>2</v>
      </c>
      <c r="O8" s="60" t="s">
        <v>869</v>
      </c>
      <c r="P8" s="59"/>
      <c r="Q8" s="59"/>
    </row>
    <row r="9" spans="1:17" ht="27" customHeight="1" thickBot="1">
      <c r="C9" s="68">
        <v>2</v>
      </c>
      <c r="D9" s="69" t="s">
        <v>870</v>
      </c>
      <c r="E9" s="70" t="s">
        <v>871</v>
      </c>
      <c r="F9" s="70" t="s">
        <v>872</v>
      </c>
      <c r="I9" s="605"/>
      <c r="J9" s="63" t="s">
        <v>873</v>
      </c>
      <c r="K9" s="63" t="s">
        <v>874</v>
      </c>
      <c r="N9" s="58">
        <v>3</v>
      </c>
      <c r="O9" s="60" t="s">
        <v>875</v>
      </c>
      <c r="P9" s="59"/>
      <c r="Q9" s="59"/>
    </row>
    <row r="10" spans="1:17" ht="39.75" customHeight="1" thickBot="1">
      <c r="C10" s="68">
        <v>1</v>
      </c>
      <c r="D10" s="69" t="s">
        <v>876</v>
      </c>
      <c r="E10" s="70" t="s">
        <v>877</v>
      </c>
      <c r="F10" s="70" t="s">
        <v>878</v>
      </c>
      <c r="I10" s="605"/>
      <c r="J10" s="63" t="s">
        <v>879</v>
      </c>
      <c r="K10" s="63" t="s">
        <v>880</v>
      </c>
      <c r="N10" s="58">
        <v>4</v>
      </c>
      <c r="O10" s="60" t="s">
        <v>881</v>
      </c>
      <c r="P10" s="59"/>
      <c r="Q10" s="59"/>
    </row>
    <row r="11" spans="1:17" ht="27" customHeight="1" thickBot="1">
      <c r="I11" s="600"/>
      <c r="J11" s="64"/>
      <c r="K11" s="60" t="s">
        <v>882</v>
      </c>
      <c r="N11" s="58">
        <v>5</v>
      </c>
      <c r="O11" s="60" t="s">
        <v>883</v>
      </c>
      <c r="P11" s="59"/>
      <c r="Q11" s="59"/>
    </row>
    <row r="12" spans="1:17" ht="27" customHeight="1" thickBot="1">
      <c r="I12" s="604" t="s">
        <v>884</v>
      </c>
      <c r="J12" s="65" t="s">
        <v>885</v>
      </c>
      <c r="K12" s="65" t="s">
        <v>886</v>
      </c>
      <c r="N12" s="58">
        <v>6</v>
      </c>
      <c r="O12" s="60" t="s">
        <v>887</v>
      </c>
      <c r="P12" s="59"/>
      <c r="Q12" s="59"/>
    </row>
    <row r="13" spans="1:17" ht="27" customHeight="1" thickBot="1">
      <c r="I13" s="605"/>
      <c r="J13" s="63" t="s">
        <v>888</v>
      </c>
      <c r="K13" s="63" t="s">
        <v>889</v>
      </c>
      <c r="N13" s="58">
        <v>7</v>
      </c>
      <c r="O13" s="60" t="s">
        <v>890</v>
      </c>
      <c r="P13" s="59"/>
      <c r="Q13" s="59"/>
    </row>
    <row r="14" spans="1:17" ht="27" customHeight="1" thickBot="1">
      <c r="I14" s="605"/>
      <c r="J14" s="63" t="s">
        <v>891</v>
      </c>
      <c r="K14" s="63" t="s">
        <v>892</v>
      </c>
      <c r="N14" s="58">
        <v>8</v>
      </c>
      <c r="O14" s="60" t="s">
        <v>893</v>
      </c>
      <c r="P14" s="59"/>
      <c r="Q14" s="59"/>
    </row>
    <row r="15" spans="1:17" ht="123.75" customHeight="1" thickBot="1">
      <c r="I15" s="605"/>
      <c r="J15" s="63" t="s">
        <v>894</v>
      </c>
      <c r="K15" s="63" t="s">
        <v>895</v>
      </c>
      <c r="N15" s="58">
        <v>9</v>
      </c>
      <c r="O15" s="60" t="s">
        <v>896</v>
      </c>
      <c r="P15" s="59"/>
      <c r="Q15" s="59"/>
    </row>
    <row r="16" spans="1:17" ht="92.25" customHeight="1" thickBot="1">
      <c r="I16" s="600"/>
      <c r="J16" s="64"/>
      <c r="K16" s="60" t="s">
        <v>897</v>
      </c>
      <c r="N16" s="58">
        <v>10</v>
      </c>
      <c r="O16" s="60" t="s">
        <v>898</v>
      </c>
      <c r="P16" s="59"/>
      <c r="Q16" s="59"/>
    </row>
    <row r="17" spans="9:17" ht="27" customHeight="1" thickBot="1">
      <c r="I17" s="606" t="s">
        <v>899</v>
      </c>
      <c r="J17" s="63" t="s">
        <v>900</v>
      </c>
      <c r="K17" s="63" t="s">
        <v>901</v>
      </c>
      <c r="N17" s="58">
        <v>11</v>
      </c>
      <c r="O17" s="60" t="s">
        <v>902</v>
      </c>
      <c r="P17" s="59"/>
      <c r="Q17" s="59"/>
    </row>
    <row r="18" spans="9:17" ht="27" customHeight="1" thickBot="1">
      <c r="I18" s="605"/>
      <c r="J18" s="63" t="s">
        <v>903</v>
      </c>
      <c r="K18" s="71" t="s">
        <v>904</v>
      </c>
      <c r="N18" s="58">
        <v>12</v>
      </c>
      <c r="O18" s="60" t="s">
        <v>905</v>
      </c>
      <c r="P18" s="59"/>
      <c r="Q18" s="59"/>
    </row>
    <row r="19" spans="9:17" ht="27" customHeight="1" thickBot="1">
      <c r="I19" s="605"/>
      <c r="J19" s="63" t="s">
        <v>906</v>
      </c>
      <c r="K19" s="63" t="s">
        <v>907</v>
      </c>
      <c r="N19" s="58">
        <v>13</v>
      </c>
      <c r="O19" s="66" t="s">
        <v>908</v>
      </c>
      <c r="P19" s="59"/>
      <c r="Q19" s="59"/>
    </row>
    <row r="20" spans="9:17" ht="70.5" customHeight="1" thickBot="1">
      <c r="I20" s="605"/>
      <c r="J20" s="63" t="s">
        <v>909</v>
      </c>
      <c r="K20" s="63" t="s">
        <v>910</v>
      </c>
      <c r="N20" s="592" t="s">
        <v>911</v>
      </c>
      <c r="O20" s="593"/>
      <c r="P20" s="594">
        <f>COUNTIF(P7:P19,"X")</f>
        <v>0</v>
      </c>
      <c r="Q20" s="595"/>
    </row>
    <row r="21" spans="9:17" ht="27" customHeight="1" thickBot="1">
      <c r="I21" s="605"/>
      <c r="J21" s="67"/>
      <c r="K21" s="63" t="s">
        <v>912</v>
      </c>
      <c r="N21" s="592" t="s">
        <v>913</v>
      </c>
      <c r="O21" s="593"/>
      <c r="P21" s="592" t="str">
        <f>IF(P20&lt;=4,"Moderado",IF(AND(P20&gt;=5,P20&lt;=8),"Mayor",IF(P20&gt;=9,"Catastrófico")))</f>
        <v>Moderado</v>
      </c>
      <c r="Q21" s="593"/>
    </row>
    <row r="22" spans="9:17" ht="72" customHeight="1" thickBot="1">
      <c r="I22" s="600"/>
      <c r="J22" s="64"/>
      <c r="K22" s="60" t="s">
        <v>914</v>
      </c>
    </row>
    <row r="23" spans="9:17" ht="27" customHeight="1">
      <c r="I23" s="604" t="s">
        <v>915</v>
      </c>
      <c r="J23" s="63" t="s">
        <v>916</v>
      </c>
      <c r="K23" s="63" t="s">
        <v>917</v>
      </c>
    </row>
    <row r="24" spans="9:17" ht="27" customHeight="1">
      <c r="I24" s="605"/>
      <c r="J24" s="63" t="s">
        <v>918</v>
      </c>
      <c r="K24" s="63" t="s">
        <v>919</v>
      </c>
    </row>
    <row r="25" spans="9:17" ht="27" customHeight="1">
      <c r="I25" s="605"/>
      <c r="J25" s="63" t="s">
        <v>920</v>
      </c>
      <c r="K25" s="63" t="s">
        <v>921</v>
      </c>
    </row>
    <row r="26" spans="9:17" ht="96.75" customHeight="1" thickBot="1">
      <c r="I26" s="600"/>
      <c r="J26" s="60" t="s">
        <v>922</v>
      </c>
      <c r="K26" s="60"/>
    </row>
    <row r="27" spans="9:17" ht="27" customHeight="1">
      <c r="I27" s="604" t="s">
        <v>923</v>
      </c>
      <c r="J27" s="63" t="s">
        <v>924</v>
      </c>
      <c r="K27" s="63" t="s">
        <v>925</v>
      </c>
    </row>
    <row r="28" spans="9:17" ht="27" customHeight="1">
      <c r="I28" s="605"/>
      <c r="J28" s="63" t="s">
        <v>926</v>
      </c>
      <c r="K28" s="63" t="s">
        <v>927</v>
      </c>
    </row>
    <row r="29" spans="9:17" ht="27" customHeight="1">
      <c r="I29" s="605"/>
      <c r="J29" s="63" t="s">
        <v>928</v>
      </c>
      <c r="K29" s="63" t="s">
        <v>929</v>
      </c>
    </row>
    <row r="30" spans="9:17" ht="48.75" customHeight="1" thickBot="1">
      <c r="I30" s="600"/>
      <c r="J30" s="60" t="s">
        <v>930</v>
      </c>
      <c r="K30" s="64"/>
    </row>
    <row r="31" spans="9:17" ht="45" customHeight="1"/>
  </sheetData>
  <mergeCells count="16">
    <mergeCell ref="I23:I26"/>
    <mergeCell ref="I27:I30"/>
    <mergeCell ref="I7:I11"/>
    <mergeCell ref="I12:I16"/>
    <mergeCell ref="I17:I22"/>
    <mergeCell ref="N20:O20"/>
    <mergeCell ref="P20:Q20"/>
    <mergeCell ref="N21:O21"/>
    <mergeCell ref="P21:Q21"/>
    <mergeCell ref="C3:F3"/>
    <mergeCell ref="I3:K3"/>
    <mergeCell ref="N3:Q3"/>
    <mergeCell ref="I5:I6"/>
    <mergeCell ref="N5:N6"/>
    <mergeCell ref="O5:O6"/>
    <mergeCell ref="P5:Q5"/>
  </mergeCells>
  <conditionalFormatting sqref="P21:Q21">
    <cfRule type="containsText" dxfId="2" priority="1" operator="containsText" text="Moderado">
      <formula>NOT(ISERROR(SEARCH(("Moderado"),(P21))))</formula>
    </cfRule>
  </conditionalFormatting>
  <conditionalFormatting sqref="P21:Q21">
    <cfRule type="containsText" dxfId="1" priority="2" operator="containsText" text="Mayor">
      <formula>NOT(ISERROR(SEARCH(("Mayor"),(P21))))</formula>
    </cfRule>
  </conditionalFormatting>
  <conditionalFormatting sqref="P21:Q21">
    <cfRule type="containsText" dxfId="0" priority="3" operator="containsText" text="Catastrófico">
      <formula>NOT(ISERROR(SEARCH(("Catastrófico"),(P21))))</formula>
    </cfRule>
  </conditionalFormatting>
  <dataValidations count="1">
    <dataValidation type="list" allowBlank="1" showInputMessage="1" showErrorMessage="1" sqref="P7:Q19" xr:uid="{2DD0FF8B-E3D9-49EF-AF05-F72E4F069B42}">
      <formula1>"X"</formula1>
    </dataValidation>
  </dataValidation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E7148-44A3-42CE-BF87-EB553C295A26}">
  <dimension ref="A1:K100"/>
  <sheetViews>
    <sheetView showGridLines="0" topLeftCell="A3" zoomScaleNormal="100" workbookViewId="0">
      <selection activeCell="F12" sqref="F12"/>
    </sheetView>
  </sheetViews>
  <sheetFormatPr baseColWidth="10" defaultColWidth="14.44140625" defaultRowHeight="15" customHeight="1"/>
  <cols>
    <col min="1" max="2" width="5.88671875" style="29" customWidth="1"/>
    <col min="3" max="3" width="74.33203125" style="29" customWidth="1"/>
    <col min="4" max="5" width="15.44140625" style="29" customWidth="1"/>
    <col min="6" max="6" width="17.33203125" style="29" customWidth="1"/>
    <col min="7" max="7" width="23.44140625" style="29" customWidth="1"/>
    <col min="8" max="8" width="29.44140625" style="29" customWidth="1"/>
    <col min="9" max="9" width="21.109375" style="29" customWidth="1"/>
    <col min="10" max="11" width="74.33203125" style="29" customWidth="1"/>
    <col min="12" max="16384" width="14.44140625" style="29"/>
  </cols>
  <sheetData>
    <row r="1" spans="1:11" ht="18" customHeight="1">
      <c r="A1" s="28"/>
      <c r="B1" s="28"/>
      <c r="C1" s="28"/>
      <c r="D1" s="28"/>
      <c r="E1" s="28"/>
      <c r="F1" s="28"/>
      <c r="G1" s="28"/>
      <c r="H1" s="28"/>
      <c r="I1" s="28"/>
      <c r="J1" s="28"/>
      <c r="K1" s="28"/>
    </row>
    <row r="2" spans="1:11" ht="18" customHeight="1" thickBot="1">
      <c r="A2" s="28"/>
      <c r="B2" s="28"/>
      <c r="C2" s="28"/>
      <c r="D2" s="28"/>
      <c r="E2" s="28"/>
      <c r="F2" s="28"/>
      <c r="G2" s="28"/>
      <c r="H2" s="28"/>
      <c r="I2" s="28"/>
      <c r="J2" s="28"/>
      <c r="K2" s="28"/>
    </row>
    <row r="3" spans="1:11" ht="36" customHeight="1" thickBot="1">
      <c r="A3" s="30"/>
      <c r="B3" s="30"/>
      <c r="C3" s="607" t="s">
        <v>931</v>
      </c>
      <c r="D3" s="608"/>
      <c r="E3" s="608"/>
      <c r="F3" s="609"/>
      <c r="G3" s="30"/>
      <c r="H3" s="32" t="s">
        <v>932</v>
      </c>
      <c r="I3" s="33" t="s">
        <v>933</v>
      </c>
      <c r="J3" s="30"/>
      <c r="K3" s="30"/>
    </row>
    <row r="4" spans="1:11" ht="18" customHeight="1" thickBot="1">
      <c r="A4" s="30"/>
      <c r="B4" s="30"/>
      <c r="C4" s="34" t="s">
        <v>934</v>
      </c>
      <c r="D4" s="610" t="s">
        <v>935</v>
      </c>
      <c r="E4" s="611"/>
      <c r="F4" s="612"/>
      <c r="G4" s="30"/>
      <c r="H4" s="35" t="s">
        <v>936</v>
      </c>
      <c r="I4" s="36">
        <v>0</v>
      </c>
      <c r="J4" s="30"/>
      <c r="K4" s="30"/>
    </row>
    <row r="5" spans="1:11" ht="40.5" customHeight="1" thickBot="1">
      <c r="A5" s="30"/>
      <c r="B5" s="30"/>
      <c r="C5" s="37" t="s">
        <v>937</v>
      </c>
      <c r="D5" s="38" t="s">
        <v>855</v>
      </c>
      <c r="E5" s="38" t="s">
        <v>856</v>
      </c>
      <c r="F5" s="38" t="s">
        <v>938</v>
      </c>
      <c r="G5" s="30"/>
      <c r="H5" s="35" t="s">
        <v>939</v>
      </c>
      <c r="I5" s="36">
        <v>1</v>
      </c>
      <c r="J5" s="30"/>
      <c r="K5" s="30"/>
    </row>
    <row r="6" spans="1:11" ht="45.75" customHeight="1">
      <c r="A6" s="30"/>
      <c r="B6" s="30"/>
      <c r="C6" s="39" t="s">
        <v>940</v>
      </c>
      <c r="D6" s="31" t="s">
        <v>941</v>
      </c>
      <c r="E6" s="31"/>
      <c r="F6" s="31">
        <f>IF(D6="X",15,0)</f>
        <v>15</v>
      </c>
      <c r="G6" s="30"/>
      <c r="H6" s="35" t="s">
        <v>942</v>
      </c>
      <c r="I6" s="36">
        <v>2</v>
      </c>
      <c r="J6" s="30"/>
      <c r="K6" s="30"/>
    </row>
    <row r="7" spans="1:11" ht="39" customHeight="1">
      <c r="A7" s="30"/>
      <c r="B7" s="30"/>
      <c r="C7" s="39" t="s">
        <v>943</v>
      </c>
      <c r="D7" s="31" t="s">
        <v>941</v>
      </c>
      <c r="E7" s="31"/>
      <c r="F7" s="31">
        <f>IF(D7="X",5,0)</f>
        <v>5</v>
      </c>
      <c r="G7" s="30"/>
      <c r="H7" s="30"/>
      <c r="I7" s="30"/>
      <c r="J7" s="30"/>
      <c r="K7" s="30"/>
    </row>
    <row r="8" spans="1:11" ht="31.5" customHeight="1">
      <c r="A8" s="30"/>
      <c r="B8" s="30"/>
      <c r="C8" s="39" t="s">
        <v>944</v>
      </c>
      <c r="D8" s="31"/>
      <c r="E8" s="31" t="s">
        <v>941</v>
      </c>
      <c r="F8" s="31">
        <f>IF(D8="X",15,0)</f>
        <v>0</v>
      </c>
      <c r="G8" s="30"/>
      <c r="H8" s="30"/>
      <c r="I8" s="30"/>
      <c r="J8" s="30"/>
      <c r="K8" s="30"/>
    </row>
    <row r="9" spans="1:11" ht="18" customHeight="1">
      <c r="A9" s="30"/>
      <c r="B9" s="30"/>
      <c r="C9" s="39" t="s">
        <v>945</v>
      </c>
      <c r="D9" s="31" t="s">
        <v>941</v>
      </c>
      <c r="E9" s="31"/>
      <c r="F9" s="31">
        <f>IF(D9="X",10,0)</f>
        <v>10</v>
      </c>
      <c r="G9" s="30"/>
      <c r="H9" s="30"/>
      <c r="I9" s="30"/>
      <c r="J9" s="30"/>
      <c r="K9" s="30"/>
    </row>
    <row r="10" spans="1:11" ht="30.75" customHeight="1">
      <c r="A10" s="30"/>
      <c r="B10" s="30"/>
      <c r="C10" s="39" t="s">
        <v>946</v>
      </c>
      <c r="D10" s="31" t="s">
        <v>941</v>
      </c>
      <c r="E10" s="31"/>
      <c r="F10" s="31">
        <f>IF(D10="X",15,0)</f>
        <v>15</v>
      </c>
      <c r="G10" s="30"/>
      <c r="H10" s="30"/>
      <c r="I10" s="30"/>
      <c r="J10" s="30"/>
      <c r="K10" s="30"/>
    </row>
    <row r="11" spans="1:11" ht="37.5" customHeight="1">
      <c r="A11" s="30"/>
      <c r="B11" s="30"/>
      <c r="C11" s="39" t="s">
        <v>947</v>
      </c>
      <c r="D11" s="31" t="s">
        <v>941</v>
      </c>
      <c r="E11" s="31"/>
      <c r="F11" s="31">
        <f>IF(D11="X",10,0)</f>
        <v>10</v>
      </c>
      <c r="G11" s="30"/>
      <c r="H11" s="30"/>
      <c r="I11" s="30"/>
      <c r="J11" s="30"/>
      <c r="K11" s="30"/>
    </row>
    <row r="12" spans="1:11" ht="31.5" customHeight="1">
      <c r="A12" s="30"/>
      <c r="B12" s="30"/>
      <c r="C12" s="39" t="s">
        <v>948</v>
      </c>
      <c r="D12" s="31"/>
      <c r="E12" s="31" t="s">
        <v>941</v>
      </c>
      <c r="F12" s="31">
        <f>IF(D12="X",30,0)</f>
        <v>0</v>
      </c>
      <c r="G12" s="30"/>
      <c r="H12" s="30"/>
      <c r="I12" s="30"/>
      <c r="J12" s="30"/>
      <c r="K12" s="30"/>
    </row>
    <row r="13" spans="1:11" ht="18" customHeight="1" thickBot="1">
      <c r="A13" s="30"/>
      <c r="B13" s="30"/>
      <c r="C13" s="34" t="s">
        <v>949</v>
      </c>
      <c r="D13" s="613">
        <f>SUM(F6:F12)</f>
        <v>55</v>
      </c>
      <c r="E13" s="608"/>
      <c r="F13" s="609"/>
      <c r="G13" s="30"/>
      <c r="H13" s="30"/>
      <c r="I13" s="30"/>
      <c r="J13" s="30"/>
      <c r="K13" s="30"/>
    </row>
    <row r="14" spans="1:11" ht="18" customHeight="1">
      <c r="A14" s="30"/>
      <c r="B14" s="30"/>
      <c r="C14" s="30"/>
      <c r="D14" s="30"/>
      <c r="E14" s="30"/>
      <c r="F14" s="30"/>
      <c r="G14" s="30"/>
      <c r="H14" s="30"/>
      <c r="I14" s="30"/>
      <c r="J14" s="30"/>
      <c r="K14" s="30"/>
    </row>
    <row r="15" spans="1:11" ht="18" customHeight="1">
      <c r="A15" s="30"/>
      <c r="B15" s="30"/>
      <c r="C15" s="30"/>
      <c r="D15" s="30"/>
      <c r="E15" s="30"/>
      <c r="F15" s="30"/>
      <c r="G15" s="30"/>
      <c r="H15" s="30"/>
      <c r="I15" s="30"/>
      <c r="J15" s="30"/>
      <c r="K15" s="30"/>
    </row>
    <row r="16" spans="1:11" ht="18" customHeight="1">
      <c r="A16" s="30"/>
      <c r="B16" s="30"/>
      <c r="C16" s="30"/>
      <c r="D16" s="30"/>
      <c r="E16" s="30"/>
      <c r="F16" s="30"/>
      <c r="G16" s="30"/>
      <c r="H16" s="30"/>
      <c r="I16" s="30"/>
      <c r="J16" s="30"/>
      <c r="K16" s="30"/>
    </row>
    <row r="17" spans="1:11" ht="18" customHeight="1">
      <c r="A17" s="30"/>
      <c r="B17" s="30"/>
      <c r="C17" s="30"/>
      <c r="D17" s="30"/>
      <c r="E17" s="30"/>
      <c r="F17" s="30"/>
      <c r="G17" s="30"/>
      <c r="H17" s="30"/>
      <c r="I17" s="30"/>
      <c r="J17" s="30"/>
      <c r="K17" s="30"/>
    </row>
    <row r="18" spans="1:11" ht="18" customHeight="1">
      <c r="A18" s="30"/>
      <c r="B18" s="30"/>
      <c r="C18" s="30"/>
      <c r="D18" s="30"/>
      <c r="E18" s="30"/>
      <c r="F18" s="30"/>
      <c r="G18" s="30"/>
      <c r="H18" s="30"/>
      <c r="I18" s="30"/>
      <c r="J18" s="30"/>
      <c r="K18" s="30"/>
    </row>
    <row r="19" spans="1:11" ht="18" customHeight="1">
      <c r="A19" s="30"/>
      <c r="B19" s="30"/>
      <c r="C19" s="30"/>
      <c r="D19" s="30"/>
      <c r="E19" s="30"/>
      <c r="F19" s="30"/>
      <c r="G19" s="30"/>
      <c r="H19" s="30"/>
      <c r="I19" s="30"/>
      <c r="J19" s="30"/>
      <c r="K19" s="30"/>
    </row>
    <row r="20" spans="1:11" ht="18" customHeight="1">
      <c r="A20" s="30"/>
      <c r="B20" s="30"/>
      <c r="C20" s="30"/>
      <c r="D20" s="30"/>
      <c r="E20" s="30"/>
      <c r="F20" s="30"/>
      <c r="G20" s="30"/>
      <c r="H20" s="30"/>
      <c r="I20" s="30"/>
      <c r="J20" s="30"/>
      <c r="K20" s="30"/>
    </row>
    <row r="21" spans="1:11" ht="18" customHeight="1">
      <c r="A21" s="30"/>
      <c r="B21" s="30"/>
      <c r="C21" s="30"/>
      <c r="D21" s="30"/>
      <c r="E21" s="30"/>
      <c r="F21" s="30"/>
      <c r="G21" s="30"/>
      <c r="H21" s="30"/>
      <c r="I21" s="30"/>
      <c r="J21" s="30"/>
      <c r="K21" s="30"/>
    </row>
    <row r="22" spans="1:11" ht="18" customHeight="1">
      <c r="A22" s="30"/>
      <c r="B22" s="30"/>
      <c r="C22" s="30"/>
      <c r="D22" s="30"/>
      <c r="E22" s="30"/>
      <c r="F22" s="30"/>
      <c r="G22" s="30"/>
      <c r="H22" s="30"/>
      <c r="I22" s="30"/>
      <c r="J22" s="30"/>
      <c r="K22" s="30"/>
    </row>
    <row r="23" spans="1:11" ht="18" customHeight="1">
      <c r="A23" s="30"/>
      <c r="B23" s="30"/>
      <c r="C23" s="30"/>
      <c r="D23" s="30"/>
      <c r="E23" s="30"/>
      <c r="F23" s="30"/>
      <c r="G23" s="30"/>
      <c r="H23" s="30"/>
      <c r="I23" s="30"/>
      <c r="J23" s="30"/>
      <c r="K23" s="30"/>
    </row>
    <row r="24" spans="1:11" ht="18" customHeight="1">
      <c r="A24" s="30"/>
      <c r="B24" s="30"/>
      <c r="C24" s="30"/>
      <c r="D24" s="30"/>
      <c r="E24" s="30"/>
      <c r="F24" s="30"/>
      <c r="G24" s="30"/>
      <c r="H24" s="30"/>
      <c r="I24" s="30"/>
      <c r="J24" s="30"/>
      <c r="K24" s="30"/>
    </row>
    <row r="25" spans="1:11" ht="18" customHeight="1">
      <c r="A25" s="30"/>
      <c r="B25" s="30"/>
      <c r="C25" s="30"/>
      <c r="D25" s="30"/>
      <c r="E25" s="30"/>
      <c r="F25" s="30"/>
      <c r="G25" s="30"/>
      <c r="H25" s="30"/>
      <c r="I25" s="30"/>
      <c r="J25" s="30"/>
      <c r="K25" s="30"/>
    </row>
    <row r="26" spans="1:11" ht="18" customHeight="1">
      <c r="A26" s="30"/>
      <c r="B26" s="30"/>
      <c r="C26" s="30"/>
      <c r="D26" s="30"/>
      <c r="E26" s="30"/>
      <c r="F26" s="30"/>
      <c r="G26" s="30"/>
      <c r="H26" s="30"/>
      <c r="I26" s="30"/>
      <c r="J26" s="30"/>
      <c r="K26" s="30"/>
    </row>
    <row r="27" spans="1:11" ht="18" customHeight="1">
      <c r="A27" s="30"/>
      <c r="B27" s="30"/>
      <c r="C27" s="30"/>
      <c r="D27" s="30"/>
      <c r="E27" s="30"/>
      <c r="F27" s="30"/>
      <c r="G27" s="30"/>
      <c r="H27" s="30"/>
      <c r="I27" s="30"/>
      <c r="J27" s="30"/>
      <c r="K27" s="30"/>
    </row>
    <row r="28" spans="1:11" ht="18" customHeight="1">
      <c r="A28" s="30"/>
      <c r="B28" s="30"/>
      <c r="C28" s="30"/>
      <c r="D28" s="30"/>
      <c r="E28" s="30"/>
      <c r="F28" s="30"/>
      <c r="G28" s="30"/>
      <c r="H28" s="30"/>
      <c r="I28" s="30"/>
      <c r="J28" s="30"/>
      <c r="K28" s="30"/>
    </row>
    <row r="29" spans="1:11" ht="18" customHeight="1">
      <c r="A29" s="30"/>
      <c r="B29" s="30"/>
      <c r="C29" s="30"/>
      <c r="D29" s="30"/>
      <c r="E29" s="30"/>
      <c r="F29" s="30"/>
      <c r="G29" s="30"/>
      <c r="H29" s="30"/>
      <c r="I29" s="30"/>
      <c r="J29" s="30"/>
      <c r="K29" s="30"/>
    </row>
    <row r="30" spans="1:11" ht="18" customHeight="1">
      <c r="A30" s="30"/>
      <c r="B30" s="30"/>
      <c r="C30" s="30"/>
      <c r="D30" s="30"/>
      <c r="E30" s="30"/>
      <c r="F30" s="30"/>
      <c r="G30" s="30"/>
      <c r="H30" s="30"/>
      <c r="I30" s="30"/>
      <c r="J30" s="30"/>
      <c r="K30" s="30"/>
    </row>
    <row r="31" spans="1:11" ht="18" customHeight="1">
      <c r="A31" s="30"/>
      <c r="B31" s="30"/>
      <c r="C31" s="30"/>
      <c r="D31" s="30"/>
      <c r="E31" s="30"/>
      <c r="F31" s="30"/>
      <c r="G31" s="30"/>
      <c r="H31" s="30"/>
      <c r="I31" s="30"/>
      <c r="J31" s="30"/>
      <c r="K31" s="30"/>
    </row>
    <row r="32" spans="1:11" ht="18" customHeight="1">
      <c r="A32" s="30"/>
      <c r="B32" s="30"/>
      <c r="C32" s="30"/>
      <c r="D32" s="30"/>
      <c r="E32" s="30"/>
      <c r="F32" s="30"/>
      <c r="G32" s="30"/>
      <c r="H32" s="30"/>
      <c r="I32" s="30"/>
      <c r="J32" s="30"/>
      <c r="K32" s="30"/>
    </row>
    <row r="33" spans="1:11" ht="18" customHeight="1">
      <c r="A33" s="30"/>
      <c r="B33" s="30"/>
      <c r="C33" s="30"/>
      <c r="D33" s="30"/>
      <c r="E33" s="30"/>
      <c r="F33" s="30"/>
      <c r="G33" s="30"/>
      <c r="H33" s="30"/>
      <c r="I33" s="30"/>
      <c r="J33" s="30"/>
      <c r="K33" s="30"/>
    </row>
    <row r="34" spans="1:11" ht="18" customHeight="1">
      <c r="A34" s="30"/>
      <c r="B34" s="30"/>
      <c r="C34" s="30"/>
      <c r="D34" s="30"/>
      <c r="E34" s="30"/>
      <c r="F34" s="30"/>
      <c r="G34" s="30"/>
      <c r="H34" s="30"/>
      <c r="I34" s="30"/>
      <c r="J34" s="30"/>
      <c r="K34" s="30"/>
    </row>
    <row r="35" spans="1:11" ht="18" customHeight="1">
      <c r="A35" s="30"/>
      <c r="B35" s="30"/>
      <c r="C35" s="30"/>
      <c r="D35" s="30"/>
      <c r="E35" s="30"/>
      <c r="F35" s="30"/>
      <c r="G35" s="30"/>
      <c r="H35" s="30"/>
      <c r="I35" s="30"/>
      <c r="J35" s="30"/>
      <c r="K35" s="30"/>
    </row>
    <row r="36" spans="1:11" ht="18" customHeight="1">
      <c r="A36" s="30"/>
      <c r="B36" s="30"/>
      <c r="C36" s="30"/>
      <c r="D36" s="30"/>
      <c r="E36" s="30"/>
      <c r="F36" s="30"/>
      <c r="G36" s="30"/>
      <c r="H36" s="30"/>
      <c r="I36" s="30"/>
      <c r="J36" s="30"/>
      <c r="K36" s="30"/>
    </row>
    <row r="37" spans="1:11" ht="18" customHeight="1">
      <c r="A37" s="30"/>
      <c r="B37" s="30"/>
      <c r="C37" s="30"/>
      <c r="D37" s="30"/>
      <c r="E37" s="30"/>
      <c r="F37" s="30"/>
      <c r="G37" s="30"/>
      <c r="H37" s="30"/>
      <c r="I37" s="30"/>
      <c r="J37" s="30"/>
      <c r="K37" s="30"/>
    </row>
    <row r="38" spans="1:11" ht="18" customHeight="1">
      <c r="A38" s="30"/>
      <c r="B38" s="30"/>
      <c r="C38" s="30"/>
      <c r="D38" s="30"/>
      <c r="E38" s="30"/>
      <c r="F38" s="30"/>
      <c r="G38" s="30"/>
      <c r="H38" s="30"/>
      <c r="I38" s="30"/>
      <c r="J38" s="30"/>
      <c r="K38" s="30"/>
    </row>
    <row r="39" spans="1:11" ht="18" customHeight="1">
      <c r="A39" s="30"/>
      <c r="B39" s="30"/>
      <c r="C39" s="30"/>
      <c r="D39" s="30"/>
      <c r="E39" s="30"/>
      <c r="F39" s="30"/>
      <c r="G39" s="30"/>
      <c r="H39" s="30"/>
      <c r="I39" s="30"/>
      <c r="J39" s="30"/>
      <c r="K39" s="30"/>
    </row>
    <row r="40" spans="1:11" ht="18" customHeight="1">
      <c r="A40" s="30"/>
      <c r="B40" s="30"/>
      <c r="C40" s="30"/>
      <c r="D40" s="30"/>
      <c r="E40" s="30"/>
      <c r="F40" s="30"/>
      <c r="G40" s="30"/>
      <c r="H40" s="30"/>
      <c r="I40" s="30"/>
      <c r="J40" s="30"/>
      <c r="K40" s="30"/>
    </row>
    <row r="41" spans="1:11" ht="18" customHeight="1">
      <c r="A41" s="30"/>
      <c r="B41" s="30"/>
      <c r="C41" s="30"/>
      <c r="D41" s="30"/>
      <c r="E41" s="30"/>
      <c r="F41" s="30"/>
      <c r="G41" s="30"/>
      <c r="H41" s="30"/>
      <c r="I41" s="30"/>
      <c r="J41" s="30"/>
      <c r="K41" s="30"/>
    </row>
    <row r="42" spans="1:11" ht="18" customHeight="1">
      <c r="A42" s="30"/>
      <c r="B42" s="30"/>
      <c r="C42" s="30"/>
      <c r="D42" s="30"/>
      <c r="E42" s="30"/>
      <c r="F42" s="30"/>
      <c r="G42" s="30"/>
      <c r="H42" s="30"/>
      <c r="I42" s="30"/>
      <c r="J42" s="30"/>
      <c r="K42" s="30"/>
    </row>
    <row r="43" spans="1:11" ht="18" customHeight="1">
      <c r="A43" s="30"/>
      <c r="B43" s="30"/>
      <c r="C43" s="30"/>
      <c r="D43" s="30"/>
      <c r="E43" s="30"/>
      <c r="F43" s="30"/>
      <c r="G43" s="30"/>
      <c r="H43" s="30"/>
      <c r="I43" s="30"/>
      <c r="J43" s="30"/>
      <c r="K43" s="30"/>
    </row>
    <row r="44" spans="1:11" ht="18" customHeight="1">
      <c r="A44" s="30"/>
      <c r="B44" s="30"/>
      <c r="C44" s="30"/>
      <c r="D44" s="30"/>
      <c r="E44" s="30"/>
      <c r="F44" s="30"/>
      <c r="G44" s="30"/>
      <c r="H44" s="30"/>
      <c r="I44" s="30"/>
      <c r="J44" s="30"/>
      <c r="K44" s="30"/>
    </row>
    <row r="45" spans="1:11" ht="18" customHeight="1">
      <c r="A45" s="30"/>
      <c r="B45" s="30"/>
      <c r="C45" s="30"/>
      <c r="D45" s="30"/>
      <c r="E45" s="30"/>
      <c r="F45" s="30"/>
      <c r="G45" s="30"/>
      <c r="H45" s="30"/>
      <c r="I45" s="30"/>
      <c r="J45" s="30"/>
      <c r="K45" s="30"/>
    </row>
    <row r="46" spans="1:11" ht="18" customHeight="1">
      <c r="A46" s="30"/>
      <c r="B46" s="30"/>
      <c r="C46" s="30"/>
      <c r="D46" s="30"/>
      <c r="E46" s="30"/>
      <c r="F46" s="30"/>
      <c r="G46" s="30"/>
      <c r="H46" s="30"/>
      <c r="I46" s="30"/>
      <c r="J46" s="30"/>
      <c r="K46" s="30"/>
    </row>
    <row r="47" spans="1:11" ht="18" customHeight="1">
      <c r="A47" s="30"/>
      <c r="B47" s="30"/>
      <c r="C47" s="30"/>
      <c r="D47" s="30"/>
      <c r="E47" s="30"/>
      <c r="F47" s="30"/>
      <c r="G47" s="30"/>
      <c r="H47" s="30"/>
      <c r="I47" s="30"/>
      <c r="J47" s="30"/>
      <c r="K47" s="30"/>
    </row>
    <row r="48" spans="1:11" ht="18" customHeight="1">
      <c r="A48" s="30"/>
      <c r="B48" s="30"/>
      <c r="C48" s="30"/>
      <c r="D48" s="30"/>
      <c r="E48" s="30"/>
      <c r="F48" s="30"/>
      <c r="G48" s="30"/>
      <c r="H48" s="30"/>
      <c r="I48" s="30"/>
      <c r="J48" s="30"/>
      <c r="K48" s="30"/>
    </row>
    <row r="49" spans="1:11" ht="18" customHeight="1">
      <c r="A49" s="30"/>
      <c r="B49" s="30"/>
      <c r="C49" s="30"/>
      <c r="D49" s="30"/>
      <c r="E49" s="30"/>
      <c r="F49" s="30"/>
      <c r="G49" s="30"/>
      <c r="H49" s="30"/>
      <c r="I49" s="30"/>
      <c r="J49" s="30"/>
      <c r="K49" s="30"/>
    </row>
    <row r="50" spans="1:11" ht="18" customHeight="1">
      <c r="A50" s="30"/>
      <c r="B50" s="30"/>
      <c r="C50" s="30"/>
      <c r="D50" s="30"/>
      <c r="E50" s="30"/>
      <c r="F50" s="30"/>
      <c r="G50" s="30"/>
      <c r="H50" s="30"/>
      <c r="I50" s="30"/>
      <c r="J50" s="30"/>
      <c r="K50" s="30"/>
    </row>
    <row r="51" spans="1:11" ht="18" customHeight="1">
      <c r="A51" s="30"/>
      <c r="B51" s="30"/>
      <c r="C51" s="30"/>
      <c r="D51" s="30"/>
      <c r="E51" s="30"/>
      <c r="F51" s="30"/>
      <c r="G51" s="30"/>
      <c r="H51" s="30"/>
      <c r="I51" s="30"/>
      <c r="J51" s="30"/>
      <c r="K51" s="30"/>
    </row>
    <row r="52" spans="1:11" ht="18" customHeight="1">
      <c r="A52" s="30"/>
      <c r="B52" s="30"/>
      <c r="C52" s="30"/>
      <c r="D52" s="30"/>
      <c r="E52" s="30"/>
      <c r="F52" s="30"/>
      <c r="G52" s="30"/>
      <c r="H52" s="30"/>
      <c r="I52" s="30"/>
      <c r="J52" s="30"/>
      <c r="K52" s="30"/>
    </row>
    <row r="53" spans="1:11" ht="18" customHeight="1">
      <c r="A53" s="30"/>
      <c r="B53" s="30"/>
      <c r="C53" s="30"/>
      <c r="D53" s="30"/>
      <c r="E53" s="30"/>
      <c r="F53" s="30"/>
      <c r="G53" s="30"/>
      <c r="H53" s="30"/>
      <c r="I53" s="30"/>
      <c r="J53" s="30"/>
      <c r="K53" s="30"/>
    </row>
    <row r="54" spans="1:11" ht="18" customHeight="1">
      <c r="A54" s="30"/>
      <c r="B54" s="30"/>
      <c r="C54" s="30"/>
      <c r="D54" s="30"/>
      <c r="E54" s="30"/>
      <c r="F54" s="30"/>
      <c r="G54" s="30"/>
      <c r="H54" s="30"/>
      <c r="I54" s="30"/>
      <c r="J54" s="30"/>
      <c r="K54" s="30"/>
    </row>
    <row r="55" spans="1:11" ht="18" customHeight="1">
      <c r="A55" s="30"/>
      <c r="B55" s="30"/>
      <c r="C55" s="30"/>
      <c r="D55" s="30"/>
      <c r="E55" s="30"/>
      <c r="F55" s="30"/>
      <c r="G55" s="30"/>
      <c r="H55" s="30"/>
      <c r="I55" s="30"/>
      <c r="J55" s="30"/>
      <c r="K55" s="30"/>
    </row>
    <row r="56" spans="1:11" ht="18" customHeight="1">
      <c r="A56" s="30"/>
      <c r="B56" s="30"/>
      <c r="C56" s="30"/>
      <c r="D56" s="30"/>
      <c r="E56" s="30"/>
      <c r="F56" s="30"/>
      <c r="G56" s="30"/>
      <c r="H56" s="30"/>
      <c r="I56" s="30"/>
      <c r="J56" s="30"/>
      <c r="K56" s="30"/>
    </row>
    <row r="57" spans="1:11" ht="18" customHeight="1">
      <c r="A57" s="30"/>
      <c r="B57" s="30"/>
      <c r="C57" s="30"/>
      <c r="D57" s="30"/>
      <c r="E57" s="30"/>
      <c r="F57" s="30"/>
      <c r="G57" s="30"/>
      <c r="H57" s="30"/>
      <c r="I57" s="30"/>
      <c r="J57" s="30"/>
      <c r="K57" s="30"/>
    </row>
    <row r="58" spans="1:11" ht="18" customHeight="1">
      <c r="A58" s="30"/>
      <c r="B58" s="30"/>
      <c r="C58" s="30"/>
      <c r="D58" s="30"/>
      <c r="E58" s="30"/>
      <c r="F58" s="30"/>
      <c r="G58" s="30"/>
      <c r="H58" s="30"/>
      <c r="I58" s="30"/>
      <c r="J58" s="30"/>
      <c r="K58" s="30"/>
    </row>
    <row r="59" spans="1:11" ht="18" customHeight="1">
      <c r="A59" s="30"/>
      <c r="B59" s="30"/>
      <c r="C59" s="30"/>
      <c r="D59" s="30"/>
      <c r="E59" s="30"/>
      <c r="F59" s="30"/>
      <c r="G59" s="30"/>
      <c r="H59" s="30"/>
      <c r="I59" s="30"/>
      <c r="J59" s="30"/>
      <c r="K59" s="30"/>
    </row>
    <row r="60" spans="1:11" ht="18" customHeight="1">
      <c r="A60" s="30"/>
      <c r="B60" s="30"/>
      <c r="C60" s="30"/>
      <c r="D60" s="30"/>
      <c r="E60" s="30"/>
      <c r="F60" s="30"/>
      <c r="G60" s="30"/>
      <c r="H60" s="30"/>
      <c r="I60" s="30"/>
      <c r="J60" s="30"/>
      <c r="K60" s="30"/>
    </row>
    <row r="61" spans="1:11" ht="18" customHeight="1">
      <c r="A61" s="30"/>
      <c r="B61" s="30"/>
      <c r="C61" s="30"/>
      <c r="D61" s="30"/>
      <c r="E61" s="30"/>
      <c r="F61" s="30"/>
      <c r="G61" s="30"/>
      <c r="H61" s="30"/>
      <c r="I61" s="30"/>
      <c r="J61" s="30"/>
      <c r="K61" s="30"/>
    </row>
    <row r="62" spans="1:11" ht="18" customHeight="1">
      <c r="A62" s="30"/>
      <c r="B62" s="30"/>
      <c r="C62" s="30"/>
      <c r="D62" s="30"/>
      <c r="E62" s="30"/>
      <c r="F62" s="30"/>
      <c r="G62" s="30"/>
      <c r="H62" s="30"/>
      <c r="I62" s="30"/>
      <c r="J62" s="30"/>
      <c r="K62" s="30"/>
    </row>
    <row r="63" spans="1:11" ht="18" customHeight="1">
      <c r="A63" s="30"/>
      <c r="B63" s="30"/>
      <c r="C63" s="30"/>
      <c r="D63" s="30"/>
      <c r="E63" s="30"/>
      <c r="F63" s="30"/>
      <c r="G63" s="30"/>
      <c r="H63" s="30"/>
      <c r="I63" s="30"/>
      <c r="J63" s="30"/>
      <c r="K63" s="30"/>
    </row>
    <row r="64" spans="1:11" ht="18" customHeight="1">
      <c r="A64" s="30"/>
      <c r="B64" s="30"/>
      <c r="C64" s="30"/>
      <c r="D64" s="30"/>
      <c r="E64" s="30"/>
      <c r="F64" s="30"/>
      <c r="G64" s="30"/>
      <c r="H64" s="30"/>
      <c r="I64" s="30"/>
      <c r="J64" s="30"/>
      <c r="K64" s="30"/>
    </row>
    <row r="65" spans="1:11" ht="18" customHeight="1">
      <c r="A65" s="30"/>
      <c r="B65" s="30"/>
      <c r="C65" s="30"/>
      <c r="D65" s="30"/>
      <c r="E65" s="30"/>
      <c r="F65" s="30"/>
      <c r="G65" s="30"/>
      <c r="H65" s="30"/>
      <c r="I65" s="30"/>
      <c r="J65" s="30"/>
      <c r="K65" s="30"/>
    </row>
    <row r="66" spans="1:11" ht="18" customHeight="1">
      <c r="A66" s="30"/>
      <c r="B66" s="30"/>
      <c r="C66" s="30"/>
      <c r="D66" s="30"/>
      <c r="E66" s="30"/>
      <c r="F66" s="30"/>
      <c r="G66" s="30"/>
      <c r="H66" s="30"/>
      <c r="I66" s="30"/>
      <c r="J66" s="30"/>
      <c r="K66" s="30"/>
    </row>
    <row r="67" spans="1:11" ht="18" customHeight="1">
      <c r="A67" s="30"/>
      <c r="B67" s="30"/>
      <c r="C67" s="30"/>
      <c r="D67" s="30"/>
      <c r="E67" s="30"/>
      <c r="F67" s="30"/>
      <c r="G67" s="30"/>
      <c r="H67" s="30"/>
      <c r="I67" s="30"/>
      <c r="J67" s="30"/>
      <c r="K67" s="30"/>
    </row>
    <row r="68" spans="1:11" ht="18" customHeight="1">
      <c r="A68" s="30"/>
      <c r="B68" s="30"/>
      <c r="C68" s="30"/>
      <c r="D68" s="30"/>
      <c r="E68" s="30"/>
      <c r="F68" s="30"/>
      <c r="G68" s="30"/>
      <c r="H68" s="30"/>
      <c r="I68" s="30"/>
      <c r="J68" s="30"/>
      <c r="K68" s="30"/>
    </row>
    <row r="69" spans="1:11" ht="18" customHeight="1">
      <c r="A69" s="30"/>
      <c r="B69" s="30"/>
      <c r="C69" s="30"/>
      <c r="D69" s="30"/>
      <c r="E69" s="30"/>
      <c r="F69" s="30"/>
      <c r="G69" s="30"/>
      <c r="H69" s="30"/>
      <c r="I69" s="30"/>
      <c r="J69" s="30"/>
      <c r="K69" s="30"/>
    </row>
    <row r="70" spans="1:11" ht="18" customHeight="1">
      <c r="A70" s="30"/>
      <c r="B70" s="30"/>
      <c r="C70" s="30"/>
      <c r="D70" s="30"/>
      <c r="E70" s="30"/>
      <c r="F70" s="30"/>
      <c r="G70" s="30"/>
      <c r="H70" s="30"/>
      <c r="I70" s="30"/>
      <c r="J70" s="30"/>
      <c r="K70" s="30"/>
    </row>
    <row r="71" spans="1:11" ht="18" customHeight="1">
      <c r="A71" s="30"/>
      <c r="B71" s="30"/>
      <c r="C71" s="30"/>
      <c r="D71" s="30"/>
      <c r="E71" s="30"/>
      <c r="F71" s="30"/>
      <c r="G71" s="30"/>
      <c r="H71" s="30"/>
      <c r="I71" s="30"/>
      <c r="J71" s="30"/>
      <c r="K71" s="30"/>
    </row>
    <row r="72" spans="1:11" ht="18" customHeight="1">
      <c r="A72" s="30"/>
      <c r="B72" s="30"/>
      <c r="C72" s="30"/>
      <c r="D72" s="30"/>
      <c r="E72" s="30"/>
      <c r="F72" s="30"/>
      <c r="G72" s="30"/>
      <c r="H72" s="30"/>
      <c r="I72" s="30"/>
      <c r="J72" s="30"/>
      <c r="K72" s="30"/>
    </row>
    <row r="73" spans="1:11" ht="18" customHeight="1">
      <c r="A73" s="30"/>
      <c r="B73" s="30"/>
      <c r="C73" s="30"/>
      <c r="D73" s="30"/>
      <c r="E73" s="30"/>
      <c r="F73" s="30"/>
      <c r="G73" s="30"/>
      <c r="H73" s="30"/>
      <c r="I73" s="30"/>
      <c r="J73" s="30"/>
      <c r="K73" s="30"/>
    </row>
    <row r="74" spans="1:11" ht="18" customHeight="1">
      <c r="A74" s="30"/>
      <c r="B74" s="30"/>
      <c r="C74" s="30"/>
      <c r="D74" s="30"/>
      <c r="E74" s="30"/>
      <c r="F74" s="30"/>
      <c r="G74" s="30"/>
      <c r="H74" s="30"/>
      <c r="I74" s="30"/>
      <c r="J74" s="30"/>
      <c r="K74" s="30"/>
    </row>
    <row r="75" spans="1:11" ht="18" customHeight="1">
      <c r="A75" s="30"/>
      <c r="B75" s="30"/>
      <c r="C75" s="30"/>
      <c r="D75" s="30"/>
      <c r="E75" s="30"/>
      <c r="F75" s="30"/>
      <c r="G75" s="30"/>
      <c r="H75" s="30"/>
      <c r="I75" s="30"/>
      <c r="J75" s="30"/>
      <c r="K75" s="30"/>
    </row>
    <row r="76" spans="1:11" ht="18" customHeight="1">
      <c r="A76" s="30"/>
      <c r="B76" s="30"/>
      <c r="C76" s="30"/>
      <c r="D76" s="30"/>
      <c r="E76" s="30"/>
      <c r="F76" s="30"/>
      <c r="G76" s="30"/>
      <c r="H76" s="30"/>
      <c r="I76" s="30"/>
      <c r="J76" s="30"/>
      <c r="K76" s="30"/>
    </row>
    <row r="77" spans="1:11" ht="18" customHeight="1">
      <c r="A77" s="30"/>
      <c r="B77" s="30"/>
      <c r="C77" s="30"/>
      <c r="D77" s="30"/>
      <c r="E77" s="30"/>
      <c r="F77" s="30"/>
      <c r="G77" s="30"/>
      <c r="H77" s="30"/>
      <c r="I77" s="30"/>
      <c r="J77" s="30"/>
      <c r="K77" s="30"/>
    </row>
    <row r="78" spans="1:11" ht="18" customHeight="1">
      <c r="A78" s="30"/>
      <c r="B78" s="30"/>
      <c r="C78" s="30"/>
      <c r="D78" s="30"/>
      <c r="E78" s="30"/>
      <c r="F78" s="30"/>
      <c r="G78" s="30"/>
      <c r="H78" s="30"/>
      <c r="I78" s="30"/>
      <c r="J78" s="30"/>
      <c r="K78" s="30"/>
    </row>
    <row r="79" spans="1:11" ht="18" customHeight="1">
      <c r="A79" s="30"/>
      <c r="B79" s="30"/>
      <c r="C79" s="30"/>
      <c r="D79" s="30"/>
      <c r="E79" s="30"/>
      <c r="F79" s="30"/>
      <c r="G79" s="30"/>
      <c r="H79" s="30"/>
      <c r="I79" s="30"/>
      <c r="J79" s="30"/>
      <c r="K79" s="30"/>
    </row>
    <row r="80" spans="1:11" ht="18" customHeight="1">
      <c r="A80" s="30"/>
      <c r="B80" s="30"/>
      <c r="C80" s="30"/>
      <c r="D80" s="30"/>
      <c r="E80" s="30"/>
      <c r="F80" s="30"/>
      <c r="G80" s="30"/>
      <c r="H80" s="30"/>
      <c r="I80" s="30"/>
      <c r="J80" s="30"/>
      <c r="K80" s="30"/>
    </row>
    <row r="81" spans="1:11" ht="18" customHeight="1">
      <c r="A81" s="30"/>
      <c r="B81" s="30"/>
      <c r="C81" s="30"/>
      <c r="D81" s="30"/>
      <c r="E81" s="30"/>
      <c r="F81" s="30"/>
      <c r="G81" s="30"/>
      <c r="H81" s="30"/>
      <c r="I81" s="30"/>
      <c r="J81" s="30"/>
      <c r="K81" s="30"/>
    </row>
    <row r="82" spans="1:11" ht="18" customHeight="1">
      <c r="A82" s="30"/>
      <c r="B82" s="30"/>
      <c r="C82" s="30"/>
      <c r="D82" s="30"/>
      <c r="E82" s="30"/>
      <c r="F82" s="30"/>
      <c r="G82" s="30"/>
      <c r="H82" s="30"/>
      <c r="I82" s="30"/>
      <c r="J82" s="30"/>
      <c r="K82" s="30"/>
    </row>
    <row r="83" spans="1:11" ht="18" customHeight="1">
      <c r="A83" s="30"/>
      <c r="B83" s="30"/>
      <c r="C83" s="30"/>
      <c r="D83" s="30"/>
      <c r="E83" s="30"/>
      <c r="F83" s="30"/>
      <c r="G83" s="30"/>
      <c r="H83" s="30"/>
      <c r="I83" s="30"/>
      <c r="J83" s="30"/>
      <c r="K83" s="30"/>
    </row>
    <row r="84" spans="1:11" ht="18" customHeight="1">
      <c r="A84" s="30"/>
      <c r="B84" s="30"/>
      <c r="C84" s="30"/>
      <c r="D84" s="30"/>
      <c r="E84" s="30"/>
      <c r="F84" s="30"/>
      <c r="G84" s="30"/>
      <c r="H84" s="30"/>
      <c r="I84" s="30"/>
      <c r="J84" s="30"/>
      <c r="K84" s="30"/>
    </row>
    <row r="85" spans="1:11" ht="18" customHeight="1">
      <c r="A85" s="30"/>
      <c r="B85" s="30"/>
      <c r="C85" s="30"/>
      <c r="D85" s="30"/>
      <c r="E85" s="30"/>
      <c r="F85" s="30"/>
      <c r="G85" s="30"/>
      <c r="H85" s="30"/>
      <c r="I85" s="30"/>
      <c r="J85" s="30"/>
      <c r="K85" s="30"/>
    </row>
    <row r="86" spans="1:11" ht="18" customHeight="1">
      <c r="A86" s="30"/>
      <c r="B86" s="30"/>
      <c r="C86" s="30"/>
      <c r="D86" s="30"/>
      <c r="E86" s="30"/>
      <c r="F86" s="30"/>
      <c r="G86" s="30"/>
      <c r="H86" s="30"/>
      <c r="I86" s="30"/>
      <c r="J86" s="30"/>
      <c r="K86" s="30"/>
    </row>
    <row r="87" spans="1:11" ht="18" customHeight="1">
      <c r="A87" s="30"/>
      <c r="B87" s="30"/>
      <c r="C87" s="30"/>
      <c r="D87" s="30"/>
      <c r="E87" s="30"/>
      <c r="F87" s="30"/>
      <c r="G87" s="30"/>
      <c r="H87" s="30"/>
      <c r="I87" s="30"/>
      <c r="J87" s="30"/>
      <c r="K87" s="30"/>
    </row>
    <row r="88" spans="1:11" ht="18" customHeight="1">
      <c r="A88" s="30"/>
      <c r="B88" s="30"/>
      <c r="C88" s="30"/>
      <c r="D88" s="30"/>
      <c r="E88" s="30"/>
      <c r="F88" s="30"/>
      <c r="G88" s="30"/>
      <c r="H88" s="30"/>
      <c r="I88" s="30"/>
      <c r="J88" s="30"/>
      <c r="K88" s="30"/>
    </row>
    <row r="89" spans="1:11" ht="18" customHeight="1">
      <c r="A89" s="30"/>
      <c r="B89" s="30"/>
      <c r="C89" s="30"/>
      <c r="D89" s="30"/>
      <c r="E89" s="30"/>
      <c r="F89" s="30"/>
      <c r="G89" s="30"/>
      <c r="H89" s="30"/>
      <c r="I89" s="30"/>
      <c r="J89" s="30"/>
      <c r="K89" s="30"/>
    </row>
    <row r="90" spans="1:11" ht="18" customHeight="1">
      <c r="A90" s="30"/>
      <c r="B90" s="30"/>
      <c r="C90" s="30"/>
      <c r="D90" s="30"/>
      <c r="E90" s="30"/>
      <c r="F90" s="30"/>
      <c r="G90" s="30"/>
      <c r="H90" s="30"/>
      <c r="I90" s="30"/>
      <c r="J90" s="30"/>
      <c r="K90" s="30"/>
    </row>
    <row r="91" spans="1:11" ht="18" customHeight="1">
      <c r="A91" s="30"/>
      <c r="B91" s="30"/>
      <c r="C91" s="30"/>
      <c r="D91" s="30"/>
      <c r="E91" s="30"/>
      <c r="F91" s="30"/>
      <c r="G91" s="30"/>
      <c r="H91" s="30"/>
      <c r="I91" s="30"/>
      <c r="J91" s="30"/>
      <c r="K91" s="30"/>
    </row>
    <row r="92" spans="1:11" ht="18" customHeight="1">
      <c r="A92" s="30"/>
      <c r="B92" s="30"/>
      <c r="C92" s="30"/>
      <c r="D92" s="30"/>
      <c r="E92" s="30"/>
      <c r="F92" s="30"/>
      <c r="G92" s="30"/>
      <c r="H92" s="30"/>
      <c r="I92" s="30"/>
      <c r="J92" s="30"/>
      <c r="K92" s="30"/>
    </row>
    <row r="93" spans="1:11" ht="18" customHeight="1">
      <c r="A93" s="30"/>
      <c r="B93" s="30"/>
      <c r="C93" s="30"/>
      <c r="D93" s="30"/>
      <c r="E93" s="30"/>
      <c r="F93" s="30"/>
      <c r="G93" s="30"/>
      <c r="H93" s="30"/>
      <c r="I93" s="30"/>
      <c r="J93" s="30"/>
      <c r="K93" s="30"/>
    </row>
    <row r="94" spans="1:11" ht="18" customHeight="1">
      <c r="A94" s="30"/>
      <c r="B94" s="30"/>
      <c r="C94" s="30"/>
      <c r="D94" s="30"/>
      <c r="E94" s="30"/>
      <c r="F94" s="30"/>
      <c r="G94" s="30"/>
      <c r="H94" s="30"/>
      <c r="I94" s="30"/>
      <c r="J94" s="30"/>
      <c r="K94" s="30"/>
    </row>
    <row r="95" spans="1:11" ht="18" customHeight="1">
      <c r="A95" s="30"/>
      <c r="B95" s="30"/>
      <c r="C95" s="30"/>
      <c r="D95" s="30"/>
      <c r="E95" s="30"/>
      <c r="F95" s="30"/>
      <c r="G95" s="30"/>
      <c r="H95" s="30"/>
      <c r="I95" s="30"/>
      <c r="J95" s="30"/>
      <c r="K95" s="30"/>
    </row>
    <row r="96" spans="1:11" ht="18" customHeight="1">
      <c r="A96" s="30"/>
      <c r="B96" s="30"/>
      <c r="C96" s="30"/>
      <c r="D96" s="30"/>
      <c r="E96" s="30"/>
      <c r="F96" s="30"/>
      <c r="G96" s="30"/>
      <c r="H96" s="30"/>
      <c r="I96" s="30"/>
      <c r="J96" s="30"/>
      <c r="K96" s="30"/>
    </row>
    <row r="97" spans="1:11" ht="18" customHeight="1">
      <c r="A97" s="30"/>
      <c r="B97" s="30"/>
      <c r="C97" s="30"/>
      <c r="D97" s="30"/>
      <c r="E97" s="30"/>
      <c r="F97" s="30"/>
      <c r="G97" s="30"/>
      <c r="H97" s="30"/>
      <c r="I97" s="30"/>
      <c r="J97" s="30"/>
      <c r="K97" s="30"/>
    </row>
    <row r="98" spans="1:11" ht="18" customHeight="1">
      <c r="A98" s="30"/>
      <c r="B98" s="30"/>
      <c r="C98" s="30"/>
      <c r="D98" s="30"/>
      <c r="E98" s="30"/>
      <c r="F98" s="30"/>
      <c r="G98" s="30"/>
      <c r="H98" s="30"/>
      <c r="I98" s="30"/>
      <c r="J98" s="30"/>
      <c r="K98" s="30"/>
    </row>
    <row r="99" spans="1:11" ht="18" customHeight="1">
      <c r="A99" s="30"/>
      <c r="B99" s="30"/>
      <c r="C99" s="30"/>
      <c r="D99" s="30"/>
      <c r="E99" s="30"/>
      <c r="F99" s="30"/>
      <c r="G99" s="30"/>
      <c r="H99" s="30"/>
      <c r="I99" s="30"/>
      <c r="J99" s="30"/>
      <c r="K99" s="30"/>
    </row>
    <row r="100" spans="1:11" ht="18" customHeight="1">
      <c r="A100" s="30"/>
      <c r="B100" s="30"/>
      <c r="C100" s="30"/>
      <c r="D100" s="30"/>
      <c r="E100" s="30"/>
      <c r="F100" s="30"/>
      <c r="G100" s="30"/>
      <c r="H100" s="30"/>
      <c r="I100" s="30"/>
      <c r="J100" s="30"/>
      <c r="K100" s="30"/>
    </row>
  </sheetData>
  <mergeCells count="3">
    <mergeCell ref="C3:F3"/>
    <mergeCell ref="D4:F4"/>
    <mergeCell ref="D13:F13"/>
  </mergeCells>
  <dataValidations count="1">
    <dataValidation type="list" allowBlank="1" showErrorMessage="1" sqref="D6:E12" xr:uid="{ACCC222E-52B8-4E0C-B336-7E6D00B9CCFA}">
      <formula1>"X"</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7AA9-BA74-408F-8E4E-F09609B39BFA}">
  <dimension ref="A1:K100"/>
  <sheetViews>
    <sheetView showGridLines="0" zoomScale="80" zoomScaleNormal="80" workbookViewId="0">
      <selection activeCell="F8" sqref="F8"/>
    </sheetView>
  </sheetViews>
  <sheetFormatPr baseColWidth="10" defaultColWidth="14.44140625" defaultRowHeight="15" customHeight="1"/>
  <cols>
    <col min="1" max="1" width="12.44140625" style="29" customWidth="1"/>
    <col min="2" max="2" width="5.44140625" style="29" customWidth="1"/>
    <col min="3" max="3" width="20.44140625" style="29" customWidth="1"/>
    <col min="4" max="8" width="26.109375" style="29" customWidth="1"/>
    <col min="9" max="11" width="12.44140625" style="29" customWidth="1"/>
    <col min="12" max="16384" width="14.44140625" style="29"/>
  </cols>
  <sheetData>
    <row r="1" spans="1:11" ht="18" customHeight="1">
      <c r="A1" s="28"/>
      <c r="B1" s="28"/>
      <c r="C1" s="28"/>
      <c r="D1" s="28"/>
      <c r="E1" s="28"/>
      <c r="F1" s="28"/>
      <c r="G1" s="28"/>
      <c r="H1" s="28"/>
      <c r="I1" s="28"/>
      <c r="J1" s="28"/>
      <c r="K1" s="28"/>
    </row>
    <row r="2" spans="1:11" ht="18" customHeight="1">
      <c r="A2" s="28"/>
      <c r="B2" s="28"/>
      <c r="C2" s="28"/>
      <c r="D2" s="28"/>
      <c r="E2" s="28"/>
      <c r="F2" s="28"/>
      <c r="G2" s="28"/>
      <c r="H2" s="28"/>
      <c r="I2" s="28"/>
      <c r="J2" s="28"/>
      <c r="K2" s="28"/>
    </row>
    <row r="3" spans="1:11" ht="18" customHeight="1">
      <c r="A3" s="30"/>
      <c r="B3" s="30"/>
      <c r="C3" s="30"/>
      <c r="D3" s="30"/>
      <c r="E3" s="30"/>
      <c r="F3" s="30"/>
      <c r="G3" s="30"/>
      <c r="H3" s="30"/>
      <c r="I3" s="30"/>
      <c r="J3" s="30"/>
      <c r="K3" s="30"/>
    </row>
    <row r="4" spans="1:11" ht="18" customHeight="1">
      <c r="A4" s="30"/>
      <c r="B4" s="30"/>
      <c r="C4" s="30"/>
      <c r="D4" s="614" t="s">
        <v>950</v>
      </c>
      <c r="E4" s="615"/>
      <c r="F4" s="615"/>
      <c r="G4" s="615"/>
      <c r="H4" s="615"/>
      <c r="I4" s="30"/>
      <c r="J4" s="30"/>
      <c r="K4" s="30"/>
    </row>
    <row r="5" spans="1:11" ht="18" customHeight="1" thickBot="1">
      <c r="A5" s="30"/>
      <c r="B5" s="30"/>
      <c r="C5" s="30"/>
      <c r="D5" s="30"/>
      <c r="E5" s="30"/>
      <c r="F5" s="30"/>
      <c r="G5" s="30"/>
      <c r="H5" s="30"/>
      <c r="I5" s="30"/>
      <c r="J5" s="30"/>
      <c r="K5" s="30"/>
    </row>
    <row r="6" spans="1:11" ht="43.5" customHeight="1" thickBot="1">
      <c r="A6" s="30"/>
      <c r="B6" s="616" t="s">
        <v>951</v>
      </c>
      <c r="C6" s="40" t="s">
        <v>952</v>
      </c>
      <c r="D6" s="41" t="s">
        <v>953</v>
      </c>
      <c r="E6" s="41" t="s">
        <v>953</v>
      </c>
      <c r="F6" s="42" t="s">
        <v>954</v>
      </c>
      <c r="G6" s="42" t="s">
        <v>954</v>
      </c>
      <c r="H6" s="42" t="s">
        <v>954</v>
      </c>
      <c r="I6" s="30"/>
      <c r="J6" s="30"/>
      <c r="K6" s="30"/>
    </row>
    <row r="7" spans="1:11" ht="43.5" customHeight="1" thickBot="1">
      <c r="A7" s="30"/>
      <c r="B7" s="617"/>
      <c r="C7" s="40" t="s">
        <v>955</v>
      </c>
      <c r="D7" s="43" t="s">
        <v>956</v>
      </c>
      <c r="E7" s="44" t="s">
        <v>953</v>
      </c>
      <c r="F7" s="44" t="s">
        <v>953</v>
      </c>
      <c r="G7" s="45" t="s">
        <v>954</v>
      </c>
      <c r="H7" s="45" t="s">
        <v>954</v>
      </c>
      <c r="I7" s="30"/>
      <c r="J7" s="30"/>
      <c r="K7" s="30"/>
    </row>
    <row r="8" spans="1:11" ht="43.5" customHeight="1" thickBot="1">
      <c r="A8" s="30"/>
      <c r="B8" s="617"/>
      <c r="C8" s="40" t="s">
        <v>957</v>
      </c>
      <c r="D8" s="46" t="s">
        <v>958</v>
      </c>
      <c r="E8" s="43" t="s">
        <v>956</v>
      </c>
      <c r="F8" s="44" t="s">
        <v>953</v>
      </c>
      <c r="G8" s="45" t="s">
        <v>954</v>
      </c>
      <c r="H8" s="45" t="s">
        <v>954</v>
      </c>
      <c r="I8" s="30"/>
      <c r="J8" s="30"/>
      <c r="K8" s="30"/>
    </row>
    <row r="9" spans="1:11" ht="43.5" customHeight="1" thickBot="1">
      <c r="A9" s="30"/>
      <c r="B9" s="617"/>
      <c r="C9" s="40" t="s">
        <v>959</v>
      </c>
      <c r="D9" s="46" t="s">
        <v>958</v>
      </c>
      <c r="E9" s="46" t="s">
        <v>958</v>
      </c>
      <c r="F9" s="43" t="s">
        <v>956</v>
      </c>
      <c r="G9" s="44" t="s">
        <v>953</v>
      </c>
      <c r="H9" s="45" t="s">
        <v>954</v>
      </c>
      <c r="I9" s="30"/>
      <c r="J9" s="30"/>
      <c r="K9" s="30"/>
    </row>
    <row r="10" spans="1:11" ht="43.5" customHeight="1" thickBot="1">
      <c r="A10" s="30"/>
      <c r="B10" s="618"/>
      <c r="C10" s="40" t="s">
        <v>960</v>
      </c>
      <c r="D10" s="46" t="s">
        <v>958</v>
      </c>
      <c r="E10" s="46" t="s">
        <v>958</v>
      </c>
      <c r="F10" s="43" t="s">
        <v>956</v>
      </c>
      <c r="G10" s="44" t="s">
        <v>953</v>
      </c>
      <c r="H10" s="45" t="s">
        <v>954</v>
      </c>
      <c r="I10" s="30"/>
      <c r="J10" s="30"/>
      <c r="K10" s="30"/>
    </row>
    <row r="11" spans="1:11" ht="34.5" customHeight="1" thickBot="1">
      <c r="A11" s="30"/>
      <c r="B11" s="30"/>
      <c r="C11" s="47"/>
      <c r="D11" s="47" t="s">
        <v>923</v>
      </c>
      <c r="E11" s="47" t="s">
        <v>915</v>
      </c>
      <c r="F11" s="47" t="s">
        <v>899</v>
      </c>
      <c r="G11" s="47" t="s">
        <v>884</v>
      </c>
      <c r="H11" s="47" t="s">
        <v>860</v>
      </c>
      <c r="I11" s="30"/>
      <c r="J11" s="30"/>
      <c r="K11" s="30"/>
    </row>
    <row r="12" spans="1:11" ht="18" customHeight="1" thickBot="1">
      <c r="A12" s="30"/>
      <c r="B12" s="30"/>
      <c r="C12" s="30"/>
      <c r="D12" s="619" t="s">
        <v>961</v>
      </c>
      <c r="E12" s="608"/>
      <c r="F12" s="608"/>
      <c r="G12" s="608"/>
      <c r="H12" s="609"/>
      <c r="I12" s="30"/>
      <c r="J12" s="30"/>
      <c r="K12" s="30"/>
    </row>
    <row r="13" spans="1:11" ht="18" customHeight="1">
      <c r="A13" s="30"/>
      <c r="B13" s="30"/>
      <c r="C13" s="30"/>
      <c r="D13" s="30"/>
      <c r="E13" s="30"/>
      <c r="F13" s="30"/>
      <c r="G13" s="30"/>
      <c r="H13" s="30"/>
      <c r="I13" s="30"/>
      <c r="J13" s="30"/>
      <c r="K13" s="30"/>
    </row>
    <row r="14" spans="1:11" ht="18" customHeight="1">
      <c r="A14" s="30"/>
      <c r="B14" s="30"/>
      <c r="C14" s="30"/>
      <c r="D14" s="30"/>
      <c r="E14" s="30"/>
      <c r="F14" s="30"/>
      <c r="G14" s="30"/>
      <c r="H14" s="30"/>
      <c r="I14" s="30"/>
      <c r="J14" s="30"/>
      <c r="K14" s="30"/>
    </row>
    <row r="15" spans="1:11" ht="18" customHeight="1">
      <c r="A15" s="30"/>
      <c r="B15" s="30"/>
      <c r="C15" s="30"/>
      <c r="D15" s="30"/>
      <c r="E15" s="30"/>
      <c r="F15" s="30"/>
      <c r="G15" s="30"/>
      <c r="H15" s="30"/>
      <c r="I15" s="30"/>
      <c r="J15" s="30"/>
      <c r="K15" s="30"/>
    </row>
    <row r="16" spans="1:11" ht="18" customHeight="1">
      <c r="A16" s="30"/>
      <c r="B16" s="30"/>
      <c r="C16" s="30"/>
      <c r="D16" s="30"/>
      <c r="E16" s="30"/>
      <c r="F16" s="30"/>
      <c r="G16" s="30"/>
      <c r="H16" s="30"/>
      <c r="I16" s="30"/>
      <c r="J16" s="30"/>
      <c r="K16" s="30"/>
    </row>
    <row r="17" spans="1:11" ht="18" customHeight="1">
      <c r="A17" s="30"/>
      <c r="B17" s="30"/>
      <c r="C17" s="30"/>
      <c r="D17" s="30"/>
      <c r="E17" s="30"/>
      <c r="F17" s="30"/>
      <c r="G17" s="30"/>
      <c r="H17" s="30"/>
      <c r="I17" s="30"/>
      <c r="J17" s="30"/>
      <c r="K17" s="30"/>
    </row>
    <row r="18" spans="1:11" ht="18" customHeight="1">
      <c r="A18" s="30"/>
      <c r="B18" s="30"/>
      <c r="C18" s="30"/>
      <c r="D18" s="30"/>
      <c r="E18" s="30"/>
      <c r="F18" s="30"/>
      <c r="G18" s="30"/>
      <c r="H18" s="30"/>
      <c r="I18" s="30"/>
      <c r="J18" s="30"/>
      <c r="K18" s="30"/>
    </row>
    <row r="19" spans="1:11" ht="18" customHeight="1">
      <c r="A19" s="30"/>
      <c r="B19" s="30"/>
      <c r="C19" s="30"/>
      <c r="D19" s="30"/>
      <c r="E19" s="30"/>
      <c r="F19" s="30"/>
      <c r="G19" s="30"/>
      <c r="H19" s="30"/>
      <c r="I19" s="30"/>
      <c r="J19" s="30"/>
      <c r="K19" s="30"/>
    </row>
    <row r="20" spans="1:11" ht="18" customHeight="1">
      <c r="A20" s="30"/>
      <c r="B20" s="30"/>
      <c r="C20" s="30"/>
      <c r="D20" s="30"/>
      <c r="E20" s="30"/>
      <c r="F20" s="30"/>
      <c r="G20" s="30"/>
      <c r="H20" s="30"/>
      <c r="I20" s="30"/>
      <c r="J20" s="30"/>
      <c r="K20" s="30"/>
    </row>
    <row r="21" spans="1:11" ht="18" customHeight="1">
      <c r="A21" s="30"/>
      <c r="B21" s="30"/>
      <c r="C21" s="30"/>
      <c r="D21" s="30"/>
      <c r="E21" s="30"/>
      <c r="F21" s="30"/>
      <c r="G21" s="30"/>
      <c r="H21" s="30"/>
      <c r="I21" s="30"/>
      <c r="J21" s="30"/>
      <c r="K21" s="30"/>
    </row>
    <row r="22" spans="1:11" ht="18" customHeight="1">
      <c r="A22" s="30"/>
      <c r="B22" s="30"/>
      <c r="C22" s="30"/>
      <c r="D22" s="30"/>
      <c r="E22" s="30"/>
      <c r="F22" s="30"/>
      <c r="G22" s="30"/>
      <c r="H22" s="30"/>
      <c r="I22" s="30"/>
      <c r="J22" s="30"/>
      <c r="K22" s="30"/>
    </row>
    <row r="23" spans="1:11" ht="18" customHeight="1">
      <c r="A23" s="30"/>
      <c r="B23" s="30"/>
      <c r="C23" s="30"/>
      <c r="D23" s="30"/>
      <c r="E23" s="30"/>
      <c r="F23" s="30"/>
      <c r="G23" s="30"/>
      <c r="H23" s="30"/>
      <c r="I23" s="30"/>
      <c r="J23" s="30"/>
      <c r="K23" s="30"/>
    </row>
    <row r="24" spans="1:11" ht="18" customHeight="1">
      <c r="A24" s="30"/>
      <c r="B24" s="30"/>
      <c r="C24" s="30"/>
      <c r="D24" s="30"/>
      <c r="E24" s="30"/>
      <c r="F24" s="30"/>
      <c r="G24" s="30"/>
      <c r="H24" s="30"/>
      <c r="I24" s="30"/>
      <c r="J24" s="30"/>
      <c r="K24" s="30"/>
    </row>
    <row r="25" spans="1:11" ht="18" customHeight="1">
      <c r="A25" s="30"/>
      <c r="B25" s="30"/>
      <c r="C25" s="30"/>
      <c r="D25" s="30"/>
      <c r="E25" s="30"/>
      <c r="F25" s="30"/>
      <c r="G25" s="30"/>
      <c r="H25" s="30"/>
      <c r="I25" s="30"/>
      <c r="J25" s="30"/>
      <c r="K25" s="30"/>
    </row>
    <row r="26" spans="1:11" ht="18" customHeight="1">
      <c r="A26" s="30"/>
      <c r="B26" s="30"/>
      <c r="C26" s="30"/>
      <c r="D26" s="30"/>
      <c r="E26" s="30"/>
      <c r="F26" s="30"/>
      <c r="G26" s="30"/>
      <c r="H26" s="30"/>
      <c r="I26" s="30"/>
      <c r="J26" s="30"/>
      <c r="K26" s="30"/>
    </row>
    <row r="27" spans="1:11" ht="18" customHeight="1">
      <c r="A27" s="30"/>
      <c r="B27" s="30"/>
      <c r="C27" s="30"/>
      <c r="D27" s="30"/>
      <c r="E27" s="30"/>
      <c r="F27" s="30"/>
      <c r="G27" s="30"/>
      <c r="H27" s="30"/>
      <c r="I27" s="30"/>
      <c r="J27" s="30"/>
      <c r="K27" s="30"/>
    </row>
    <row r="28" spans="1:11" ht="18" customHeight="1">
      <c r="A28" s="30"/>
      <c r="B28" s="30"/>
      <c r="C28" s="30"/>
      <c r="D28" s="30"/>
      <c r="E28" s="30"/>
      <c r="F28" s="30"/>
      <c r="G28" s="30"/>
      <c r="H28" s="30"/>
      <c r="I28" s="30"/>
      <c r="J28" s="30"/>
      <c r="K28" s="30"/>
    </row>
    <row r="29" spans="1:11" ht="18" customHeight="1">
      <c r="A29" s="30"/>
      <c r="B29" s="30"/>
      <c r="C29" s="30"/>
      <c r="D29" s="30"/>
      <c r="E29" s="30"/>
      <c r="F29" s="30"/>
      <c r="G29" s="30"/>
      <c r="H29" s="30"/>
      <c r="I29" s="30"/>
      <c r="J29" s="30"/>
      <c r="K29" s="30"/>
    </row>
    <row r="30" spans="1:11" ht="18" customHeight="1">
      <c r="A30" s="30"/>
      <c r="B30" s="30"/>
      <c r="C30" s="30"/>
      <c r="D30" s="30"/>
      <c r="E30" s="30"/>
      <c r="F30" s="30"/>
      <c r="G30" s="30"/>
      <c r="H30" s="30"/>
      <c r="I30" s="30"/>
      <c r="J30" s="30"/>
      <c r="K30" s="30"/>
    </row>
    <row r="31" spans="1:11" ht="18" customHeight="1">
      <c r="A31" s="30"/>
      <c r="B31" s="30"/>
      <c r="C31" s="30"/>
      <c r="D31" s="30"/>
      <c r="E31" s="30"/>
      <c r="F31" s="30"/>
      <c r="G31" s="30"/>
      <c r="H31" s="30"/>
      <c r="I31" s="30"/>
      <c r="J31" s="30"/>
      <c r="K31" s="30"/>
    </row>
    <row r="32" spans="1:11" ht="18" customHeight="1">
      <c r="A32" s="30"/>
      <c r="B32" s="30"/>
      <c r="C32" s="30"/>
      <c r="D32" s="30"/>
      <c r="E32" s="30"/>
      <c r="F32" s="30"/>
      <c r="G32" s="30"/>
      <c r="H32" s="30"/>
      <c r="I32" s="30"/>
      <c r="J32" s="30"/>
      <c r="K32" s="30"/>
    </row>
    <row r="33" spans="1:11" ht="18" customHeight="1">
      <c r="A33" s="30"/>
      <c r="B33" s="30"/>
      <c r="C33" s="30"/>
      <c r="D33" s="30"/>
      <c r="E33" s="30"/>
      <c r="F33" s="30"/>
      <c r="G33" s="30"/>
      <c r="H33" s="30"/>
      <c r="I33" s="30"/>
      <c r="J33" s="30"/>
      <c r="K33" s="30"/>
    </row>
    <row r="34" spans="1:11" ht="18" customHeight="1">
      <c r="A34" s="30"/>
      <c r="B34" s="30"/>
      <c r="C34" s="30"/>
      <c r="D34" s="30"/>
      <c r="E34" s="30"/>
      <c r="F34" s="30"/>
      <c r="G34" s="30"/>
      <c r="H34" s="30"/>
      <c r="I34" s="30"/>
      <c r="J34" s="30"/>
      <c r="K34" s="30"/>
    </row>
    <row r="35" spans="1:11" ht="18" customHeight="1">
      <c r="A35" s="30"/>
      <c r="B35" s="30"/>
      <c r="C35" s="30"/>
      <c r="D35" s="30"/>
      <c r="E35" s="30"/>
      <c r="F35" s="30"/>
      <c r="G35" s="30"/>
      <c r="H35" s="30"/>
      <c r="I35" s="30"/>
      <c r="J35" s="30"/>
      <c r="K35" s="30"/>
    </row>
    <row r="36" spans="1:11" ht="18" customHeight="1">
      <c r="A36" s="30"/>
      <c r="B36" s="30"/>
      <c r="C36" s="30"/>
      <c r="D36" s="30"/>
      <c r="E36" s="30"/>
      <c r="F36" s="30"/>
      <c r="G36" s="30"/>
      <c r="H36" s="30"/>
      <c r="I36" s="30"/>
      <c r="J36" s="30"/>
      <c r="K36" s="30"/>
    </row>
    <row r="37" spans="1:11" ht="18" customHeight="1">
      <c r="A37" s="30"/>
      <c r="B37" s="30"/>
      <c r="C37" s="30"/>
      <c r="D37" s="30"/>
      <c r="E37" s="30"/>
      <c r="F37" s="30"/>
      <c r="G37" s="30"/>
      <c r="H37" s="30"/>
      <c r="I37" s="30"/>
      <c r="J37" s="30"/>
      <c r="K37" s="30"/>
    </row>
    <row r="38" spans="1:11" ht="18" customHeight="1">
      <c r="A38" s="30"/>
      <c r="B38" s="30"/>
      <c r="C38" s="30"/>
      <c r="D38" s="30"/>
      <c r="E38" s="30"/>
      <c r="F38" s="30"/>
      <c r="G38" s="30"/>
      <c r="H38" s="30"/>
      <c r="I38" s="30"/>
      <c r="J38" s="30"/>
      <c r="K38" s="30"/>
    </row>
    <row r="39" spans="1:11" ht="18" customHeight="1">
      <c r="A39" s="30"/>
      <c r="B39" s="30"/>
      <c r="C39" s="30"/>
      <c r="D39" s="30"/>
      <c r="E39" s="30"/>
      <c r="F39" s="30"/>
      <c r="G39" s="30"/>
      <c r="H39" s="30"/>
      <c r="I39" s="30"/>
      <c r="J39" s="30"/>
      <c r="K39" s="30"/>
    </row>
    <row r="40" spans="1:11" ht="18" customHeight="1">
      <c r="A40" s="30"/>
      <c r="B40" s="30"/>
      <c r="C40" s="30"/>
      <c r="D40" s="30"/>
      <c r="E40" s="30"/>
      <c r="F40" s="30"/>
      <c r="G40" s="30"/>
      <c r="H40" s="30"/>
      <c r="I40" s="30"/>
      <c r="J40" s="30"/>
      <c r="K40" s="30"/>
    </row>
    <row r="41" spans="1:11" ht="18" customHeight="1">
      <c r="A41" s="30"/>
      <c r="B41" s="30"/>
      <c r="C41" s="30"/>
      <c r="D41" s="30"/>
      <c r="E41" s="30"/>
      <c r="F41" s="30"/>
      <c r="G41" s="30"/>
      <c r="H41" s="30"/>
      <c r="I41" s="30"/>
      <c r="J41" s="30"/>
      <c r="K41" s="30"/>
    </row>
    <row r="42" spans="1:11" ht="18" customHeight="1">
      <c r="A42" s="30"/>
      <c r="B42" s="30"/>
      <c r="C42" s="30"/>
      <c r="D42" s="30"/>
      <c r="E42" s="30"/>
      <c r="F42" s="30"/>
      <c r="G42" s="30"/>
      <c r="H42" s="30"/>
      <c r="I42" s="30"/>
      <c r="J42" s="30"/>
      <c r="K42" s="30"/>
    </row>
    <row r="43" spans="1:11" ht="18" customHeight="1">
      <c r="A43" s="30"/>
      <c r="B43" s="30"/>
      <c r="C43" s="30"/>
      <c r="D43" s="30"/>
      <c r="E43" s="30"/>
      <c r="F43" s="30"/>
      <c r="G43" s="30"/>
      <c r="H43" s="30"/>
      <c r="I43" s="30"/>
      <c r="J43" s="30"/>
      <c r="K43" s="30"/>
    </row>
    <row r="44" spans="1:11" ht="18" customHeight="1">
      <c r="A44" s="30"/>
      <c r="B44" s="30"/>
      <c r="C44" s="30"/>
      <c r="D44" s="30"/>
      <c r="E44" s="30"/>
      <c r="F44" s="30"/>
      <c r="G44" s="30"/>
      <c r="H44" s="30"/>
      <c r="I44" s="30"/>
      <c r="J44" s="30"/>
      <c r="K44" s="30"/>
    </row>
    <row r="45" spans="1:11" ht="18" customHeight="1">
      <c r="A45" s="30"/>
      <c r="B45" s="30"/>
      <c r="C45" s="30"/>
      <c r="D45" s="30"/>
      <c r="E45" s="30"/>
      <c r="F45" s="30"/>
      <c r="G45" s="30"/>
      <c r="H45" s="30"/>
      <c r="I45" s="30"/>
      <c r="J45" s="30"/>
      <c r="K45" s="30"/>
    </row>
    <row r="46" spans="1:11" ht="18" customHeight="1">
      <c r="A46" s="30"/>
      <c r="B46" s="30"/>
      <c r="C46" s="30"/>
      <c r="D46" s="30"/>
      <c r="E46" s="30"/>
      <c r="F46" s="30"/>
      <c r="G46" s="30"/>
      <c r="H46" s="30"/>
      <c r="I46" s="30"/>
      <c r="J46" s="30"/>
      <c r="K46" s="30"/>
    </row>
    <row r="47" spans="1:11" ht="18" customHeight="1">
      <c r="A47" s="30"/>
      <c r="B47" s="30"/>
      <c r="C47" s="30"/>
      <c r="D47" s="30"/>
      <c r="E47" s="30"/>
      <c r="F47" s="30"/>
      <c r="G47" s="30"/>
      <c r="H47" s="30"/>
      <c r="I47" s="30"/>
      <c r="J47" s="30"/>
      <c r="K47" s="30"/>
    </row>
    <row r="48" spans="1:11" ht="18" customHeight="1">
      <c r="A48" s="30"/>
      <c r="B48" s="30"/>
      <c r="C48" s="30"/>
      <c r="D48" s="30"/>
      <c r="E48" s="30"/>
      <c r="F48" s="30"/>
      <c r="G48" s="30"/>
      <c r="H48" s="30"/>
      <c r="I48" s="30"/>
      <c r="J48" s="30"/>
      <c r="K48" s="30"/>
    </row>
    <row r="49" spans="1:11" ht="18" customHeight="1">
      <c r="A49" s="30"/>
      <c r="B49" s="30"/>
      <c r="C49" s="30"/>
      <c r="D49" s="30"/>
      <c r="E49" s="30"/>
      <c r="F49" s="30"/>
      <c r="G49" s="30"/>
      <c r="H49" s="30"/>
      <c r="I49" s="30"/>
      <c r="J49" s="30"/>
      <c r="K49" s="30"/>
    </row>
    <row r="50" spans="1:11" ht="18" customHeight="1">
      <c r="A50" s="30"/>
      <c r="B50" s="30"/>
      <c r="C50" s="30"/>
      <c r="D50" s="30"/>
      <c r="E50" s="30"/>
      <c r="F50" s="30"/>
      <c r="G50" s="30"/>
      <c r="H50" s="30"/>
      <c r="I50" s="30"/>
      <c r="J50" s="30"/>
      <c r="K50" s="30"/>
    </row>
    <row r="51" spans="1:11" ht="18" customHeight="1">
      <c r="A51" s="30"/>
      <c r="B51" s="30"/>
      <c r="C51" s="30"/>
      <c r="D51" s="30"/>
      <c r="E51" s="30"/>
      <c r="F51" s="30"/>
      <c r="G51" s="30"/>
      <c r="H51" s="30"/>
      <c r="I51" s="30"/>
      <c r="J51" s="30"/>
      <c r="K51" s="30"/>
    </row>
    <row r="52" spans="1:11" ht="18" customHeight="1">
      <c r="A52" s="30"/>
      <c r="B52" s="30"/>
      <c r="C52" s="30"/>
      <c r="D52" s="30"/>
      <c r="E52" s="30"/>
      <c r="F52" s="30"/>
      <c r="G52" s="30"/>
      <c r="H52" s="30"/>
      <c r="I52" s="30"/>
      <c r="J52" s="30"/>
      <c r="K52" s="30"/>
    </row>
    <row r="53" spans="1:11" ht="18" customHeight="1">
      <c r="A53" s="30"/>
      <c r="B53" s="30"/>
      <c r="C53" s="30"/>
      <c r="D53" s="30"/>
      <c r="E53" s="30"/>
      <c r="F53" s="30"/>
      <c r="G53" s="30"/>
      <c r="H53" s="30"/>
      <c r="I53" s="30"/>
      <c r="J53" s="30"/>
      <c r="K53" s="30"/>
    </row>
    <row r="54" spans="1:11" ht="18" customHeight="1">
      <c r="A54" s="30"/>
      <c r="B54" s="30"/>
      <c r="C54" s="30"/>
      <c r="D54" s="30"/>
      <c r="E54" s="30"/>
      <c r="F54" s="30"/>
      <c r="G54" s="30"/>
      <c r="H54" s="30"/>
      <c r="I54" s="30"/>
      <c r="J54" s="30"/>
      <c r="K54" s="30"/>
    </row>
    <row r="55" spans="1:11" ht="18" customHeight="1">
      <c r="A55" s="30"/>
      <c r="B55" s="30"/>
      <c r="C55" s="30"/>
      <c r="D55" s="30"/>
      <c r="E55" s="30"/>
      <c r="F55" s="30"/>
      <c r="G55" s="30"/>
      <c r="H55" s="30"/>
      <c r="I55" s="30"/>
      <c r="J55" s="30"/>
      <c r="K55" s="30"/>
    </row>
    <row r="56" spans="1:11" ht="18" customHeight="1">
      <c r="A56" s="30"/>
      <c r="B56" s="30"/>
      <c r="C56" s="30"/>
      <c r="D56" s="30"/>
      <c r="E56" s="30"/>
      <c r="F56" s="30"/>
      <c r="G56" s="30"/>
      <c r="H56" s="30"/>
      <c r="I56" s="30"/>
      <c r="J56" s="30"/>
      <c r="K56" s="30"/>
    </row>
    <row r="57" spans="1:11" ht="18" customHeight="1">
      <c r="A57" s="30"/>
      <c r="B57" s="30"/>
      <c r="C57" s="30"/>
      <c r="D57" s="30"/>
      <c r="E57" s="30"/>
      <c r="F57" s="30"/>
      <c r="G57" s="30"/>
      <c r="H57" s="30"/>
      <c r="I57" s="30"/>
      <c r="J57" s="30"/>
      <c r="K57" s="30"/>
    </row>
    <row r="58" spans="1:11" ht="18" customHeight="1">
      <c r="A58" s="30"/>
      <c r="B58" s="30"/>
      <c r="C58" s="30"/>
      <c r="D58" s="30"/>
      <c r="E58" s="30"/>
      <c r="F58" s="30"/>
      <c r="G58" s="30"/>
      <c r="H58" s="30"/>
      <c r="I58" s="30"/>
      <c r="J58" s="30"/>
      <c r="K58" s="30"/>
    </row>
    <row r="59" spans="1:11" ht="18" customHeight="1">
      <c r="A59" s="30"/>
      <c r="B59" s="30"/>
      <c r="C59" s="30"/>
      <c r="D59" s="30"/>
      <c r="E59" s="30"/>
      <c r="F59" s="30"/>
      <c r="G59" s="30"/>
      <c r="H59" s="30"/>
      <c r="I59" s="30"/>
      <c r="J59" s="30"/>
      <c r="K59" s="30"/>
    </row>
    <row r="60" spans="1:11" ht="18" customHeight="1">
      <c r="A60" s="30"/>
      <c r="B60" s="30"/>
      <c r="C60" s="30"/>
      <c r="D60" s="30"/>
      <c r="E60" s="30"/>
      <c r="F60" s="30"/>
      <c r="G60" s="30"/>
      <c r="H60" s="30"/>
      <c r="I60" s="30"/>
      <c r="J60" s="30"/>
      <c r="K60" s="30"/>
    </row>
    <row r="61" spans="1:11" ht="18" customHeight="1">
      <c r="A61" s="30"/>
      <c r="B61" s="30"/>
      <c r="C61" s="30"/>
      <c r="D61" s="30"/>
      <c r="E61" s="30"/>
      <c r="F61" s="30"/>
      <c r="G61" s="30"/>
      <c r="H61" s="30"/>
      <c r="I61" s="30"/>
      <c r="J61" s="30"/>
      <c r="K61" s="30"/>
    </row>
    <row r="62" spans="1:11" ht="18" customHeight="1">
      <c r="A62" s="30"/>
      <c r="B62" s="30"/>
      <c r="C62" s="30"/>
      <c r="D62" s="30"/>
      <c r="E62" s="30"/>
      <c r="F62" s="30"/>
      <c r="G62" s="30"/>
      <c r="H62" s="30"/>
      <c r="I62" s="30"/>
      <c r="J62" s="30"/>
      <c r="K62" s="30"/>
    </row>
    <row r="63" spans="1:11" ht="18" customHeight="1">
      <c r="A63" s="30"/>
      <c r="B63" s="30"/>
      <c r="C63" s="30"/>
      <c r="D63" s="30"/>
      <c r="E63" s="30"/>
      <c r="F63" s="30"/>
      <c r="G63" s="30"/>
      <c r="H63" s="30"/>
      <c r="I63" s="30"/>
      <c r="J63" s="30"/>
      <c r="K63" s="30"/>
    </row>
    <row r="64" spans="1:11" ht="18" customHeight="1">
      <c r="A64" s="30"/>
      <c r="B64" s="30"/>
      <c r="C64" s="30"/>
      <c r="D64" s="30"/>
      <c r="E64" s="30"/>
      <c r="F64" s="30"/>
      <c r="G64" s="30"/>
      <c r="H64" s="30"/>
      <c r="I64" s="30"/>
      <c r="J64" s="30"/>
      <c r="K64" s="30"/>
    </row>
    <row r="65" spans="1:11" ht="18" customHeight="1">
      <c r="A65" s="30"/>
      <c r="B65" s="30"/>
      <c r="C65" s="30"/>
      <c r="D65" s="30"/>
      <c r="E65" s="30"/>
      <c r="F65" s="30"/>
      <c r="G65" s="30"/>
      <c r="H65" s="30"/>
      <c r="I65" s="30"/>
      <c r="J65" s="30"/>
      <c r="K65" s="30"/>
    </row>
    <row r="66" spans="1:11" ht="18" customHeight="1">
      <c r="A66" s="30"/>
      <c r="B66" s="30"/>
      <c r="C66" s="30"/>
      <c r="D66" s="30"/>
      <c r="E66" s="30"/>
      <c r="F66" s="30"/>
      <c r="G66" s="30"/>
      <c r="H66" s="30"/>
      <c r="I66" s="30"/>
      <c r="J66" s="30"/>
      <c r="K66" s="30"/>
    </row>
    <row r="67" spans="1:11" ht="18" customHeight="1">
      <c r="A67" s="30"/>
      <c r="B67" s="30"/>
      <c r="C67" s="30"/>
      <c r="D67" s="30"/>
      <c r="E67" s="30"/>
      <c r="F67" s="30"/>
      <c r="G67" s="30"/>
      <c r="H67" s="30"/>
      <c r="I67" s="30"/>
      <c r="J67" s="30"/>
      <c r="K67" s="30"/>
    </row>
    <row r="68" spans="1:11" ht="18" customHeight="1">
      <c r="A68" s="30"/>
      <c r="B68" s="30"/>
      <c r="C68" s="30"/>
      <c r="D68" s="30"/>
      <c r="E68" s="30"/>
      <c r="F68" s="30"/>
      <c r="G68" s="30"/>
      <c r="H68" s="30"/>
      <c r="I68" s="30"/>
      <c r="J68" s="30"/>
      <c r="K68" s="30"/>
    </row>
    <row r="69" spans="1:11" ht="18" customHeight="1">
      <c r="A69" s="30"/>
      <c r="B69" s="30"/>
      <c r="C69" s="30"/>
      <c r="D69" s="30"/>
      <c r="E69" s="30"/>
      <c r="F69" s="30"/>
      <c r="G69" s="30"/>
      <c r="H69" s="30"/>
      <c r="I69" s="30"/>
      <c r="J69" s="30"/>
      <c r="K69" s="30"/>
    </row>
    <row r="70" spans="1:11" ht="18" customHeight="1">
      <c r="A70" s="30"/>
      <c r="B70" s="30"/>
      <c r="C70" s="30"/>
      <c r="D70" s="30"/>
      <c r="E70" s="30"/>
      <c r="F70" s="30"/>
      <c r="G70" s="30"/>
      <c r="H70" s="30"/>
      <c r="I70" s="30"/>
      <c r="J70" s="30"/>
      <c r="K70" s="30"/>
    </row>
    <row r="71" spans="1:11" ht="18" customHeight="1">
      <c r="A71" s="30"/>
      <c r="B71" s="30"/>
      <c r="C71" s="30"/>
      <c r="D71" s="30"/>
      <c r="E71" s="30"/>
      <c r="F71" s="30"/>
      <c r="G71" s="30"/>
      <c r="H71" s="30"/>
      <c r="I71" s="30"/>
      <c r="J71" s="30"/>
      <c r="K71" s="30"/>
    </row>
    <row r="72" spans="1:11" ht="18" customHeight="1">
      <c r="A72" s="30"/>
      <c r="B72" s="30"/>
      <c r="C72" s="30"/>
      <c r="D72" s="30"/>
      <c r="E72" s="30"/>
      <c r="F72" s="30"/>
      <c r="G72" s="30"/>
      <c r="H72" s="30"/>
      <c r="I72" s="30"/>
      <c r="J72" s="30"/>
      <c r="K72" s="30"/>
    </row>
    <row r="73" spans="1:11" ht="18" customHeight="1">
      <c r="A73" s="30"/>
      <c r="B73" s="30"/>
      <c r="C73" s="30"/>
      <c r="D73" s="30"/>
      <c r="E73" s="30"/>
      <c r="F73" s="30"/>
      <c r="G73" s="30"/>
      <c r="H73" s="30"/>
      <c r="I73" s="30"/>
      <c r="J73" s="30"/>
      <c r="K73" s="30"/>
    </row>
    <row r="74" spans="1:11" ht="18" customHeight="1">
      <c r="A74" s="30"/>
      <c r="B74" s="30"/>
      <c r="C74" s="30"/>
      <c r="D74" s="30"/>
      <c r="E74" s="30"/>
      <c r="F74" s="30"/>
      <c r="G74" s="30"/>
      <c r="H74" s="30"/>
      <c r="I74" s="30"/>
      <c r="J74" s="30"/>
      <c r="K74" s="30"/>
    </row>
    <row r="75" spans="1:11" ht="18" customHeight="1">
      <c r="A75" s="30"/>
      <c r="B75" s="30"/>
      <c r="C75" s="30"/>
      <c r="D75" s="30"/>
      <c r="E75" s="30"/>
      <c r="F75" s="30"/>
      <c r="G75" s="30"/>
      <c r="H75" s="30"/>
      <c r="I75" s="30"/>
      <c r="J75" s="30"/>
      <c r="K75" s="30"/>
    </row>
    <row r="76" spans="1:11" ht="18" customHeight="1">
      <c r="A76" s="30"/>
      <c r="B76" s="30"/>
      <c r="C76" s="30"/>
      <c r="D76" s="30"/>
      <c r="E76" s="30"/>
      <c r="F76" s="30"/>
      <c r="G76" s="30"/>
      <c r="H76" s="30"/>
      <c r="I76" s="30"/>
      <c r="J76" s="30"/>
      <c r="K76" s="30"/>
    </row>
    <row r="77" spans="1:11" ht="18" customHeight="1">
      <c r="A77" s="30"/>
      <c r="B77" s="30"/>
      <c r="C77" s="30"/>
      <c r="D77" s="30"/>
      <c r="E77" s="30"/>
      <c r="F77" s="30"/>
      <c r="G77" s="30"/>
      <c r="H77" s="30"/>
      <c r="I77" s="30"/>
      <c r="J77" s="30"/>
      <c r="K77" s="30"/>
    </row>
    <row r="78" spans="1:11" ht="18" customHeight="1">
      <c r="A78" s="30"/>
      <c r="B78" s="30"/>
      <c r="C78" s="30"/>
      <c r="D78" s="30"/>
      <c r="E78" s="30"/>
      <c r="F78" s="30"/>
      <c r="G78" s="30"/>
      <c r="H78" s="30"/>
      <c r="I78" s="30"/>
      <c r="J78" s="30"/>
      <c r="K78" s="30"/>
    </row>
    <row r="79" spans="1:11" ht="18" customHeight="1">
      <c r="A79" s="30"/>
      <c r="B79" s="30"/>
      <c r="C79" s="30"/>
      <c r="D79" s="30"/>
      <c r="E79" s="30"/>
      <c r="F79" s="30"/>
      <c r="G79" s="30"/>
      <c r="H79" s="30"/>
      <c r="I79" s="30"/>
      <c r="J79" s="30"/>
      <c r="K79" s="30"/>
    </row>
    <row r="80" spans="1:11" ht="18" customHeight="1">
      <c r="A80" s="30"/>
      <c r="B80" s="30"/>
      <c r="C80" s="30"/>
      <c r="D80" s="30"/>
      <c r="E80" s="30"/>
      <c r="F80" s="30"/>
      <c r="G80" s="30"/>
      <c r="H80" s="30"/>
      <c r="I80" s="30"/>
      <c r="J80" s="30"/>
      <c r="K80" s="30"/>
    </row>
    <row r="81" spans="1:11" ht="18" customHeight="1">
      <c r="A81" s="30"/>
      <c r="B81" s="30"/>
      <c r="C81" s="30"/>
      <c r="D81" s="30"/>
      <c r="E81" s="30"/>
      <c r="F81" s="30"/>
      <c r="G81" s="30"/>
      <c r="H81" s="30"/>
      <c r="I81" s="30"/>
      <c r="J81" s="30"/>
      <c r="K81" s="30"/>
    </row>
    <row r="82" spans="1:11" ht="18" customHeight="1">
      <c r="A82" s="30"/>
      <c r="B82" s="30"/>
      <c r="C82" s="30"/>
      <c r="D82" s="30"/>
      <c r="E82" s="30"/>
      <c r="F82" s="30"/>
      <c r="G82" s="30"/>
      <c r="H82" s="30"/>
      <c r="I82" s="30"/>
      <c r="J82" s="30"/>
      <c r="K82" s="30"/>
    </row>
    <row r="83" spans="1:11" ht="18" customHeight="1">
      <c r="A83" s="30"/>
      <c r="B83" s="30"/>
      <c r="C83" s="30"/>
      <c r="D83" s="30"/>
      <c r="E83" s="30"/>
      <c r="F83" s="30"/>
      <c r="G83" s="30"/>
      <c r="H83" s="30"/>
      <c r="I83" s="30"/>
      <c r="J83" s="30"/>
      <c r="K83" s="30"/>
    </row>
    <row r="84" spans="1:11" ht="18" customHeight="1">
      <c r="A84" s="30"/>
      <c r="B84" s="30"/>
      <c r="C84" s="30"/>
      <c r="D84" s="30"/>
      <c r="E84" s="30"/>
      <c r="F84" s="30"/>
      <c r="G84" s="30"/>
      <c r="H84" s="30"/>
      <c r="I84" s="30"/>
      <c r="J84" s="30"/>
      <c r="K84" s="30"/>
    </row>
    <row r="85" spans="1:11" ht="18" customHeight="1">
      <c r="A85" s="30"/>
      <c r="B85" s="30"/>
      <c r="C85" s="30"/>
      <c r="D85" s="30"/>
      <c r="E85" s="30"/>
      <c r="F85" s="30"/>
      <c r="G85" s="30"/>
      <c r="H85" s="30"/>
      <c r="I85" s="30"/>
      <c r="J85" s="30"/>
      <c r="K85" s="30"/>
    </row>
    <row r="86" spans="1:11" ht="18" customHeight="1">
      <c r="A86" s="30"/>
      <c r="B86" s="30"/>
      <c r="C86" s="30"/>
      <c r="D86" s="30"/>
      <c r="E86" s="30"/>
      <c r="F86" s="30"/>
      <c r="G86" s="30"/>
      <c r="H86" s="30"/>
      <c r="I86" s="30"/>
      <c r="J86" s="30"/>
      <c r="K86" s="30"/>
    </row>
    <row r="87" spans="1:11" ht="18" customHeight="1">
      <c r="A87" s="30"/>
      <c r="B87" s="30"/>
      <c r="C87" s="30"/>
      <c r="D87" s="30"/>
      <c r="E87" s="30"/>
      <c r="F87" s="30"/>
      <c r="G87" s="30"/>
      <c r="H87" s="30"/>
      <c r="I87" s="30"/>
      <c r="J87" s="30"/>
      <c r="K87" s="30"/>
    </row>
    <row r="88" spans="1:11" ht="18" customHeight="1">
      <c r="A88" s="30"/>
      <c r="B88" s="30"/>
      <c r="C88" s="30"/>
      <c r="D88" s="30"/>
      <c r="E88" s="30"/>
      <c r="F88" s="30"/>
      <c r="G88" s="30"/>
      <c r="H88" s="30"/>
      <c r="I88" s="30"/>
      <c r="J88" s="30"/>
      <c r="K88" s="30"/>
    </row>
    <row r="89" spans="1:11" ht="18" customHeight="1">
      <c r="A89" s="30"/>
      <c r="B89" s="30"/>
      <c r="C89" s="30"/>
      <c r="D89" s="30"/>
      <c r="E89" s="30"/>
      <c r="F89" s="30"/>
      <c r="G89" s="30"/>
      <c r="H89" s="30"/>
      <c r="I89" s="30"/>
      <c r="J89" s="30"/>
      <c r="K89" s="30"/>
    </row>
    <row r="90" spans="1:11" ht="18" customHeight="1">
      <c r="A90" s="30"/>
      <c r="B90" s="30"/>
      <c r="C90" s="30"/>
      <c r="D90" s="30"/>
      <c r="E90" s="30"/>
      <c r="F90" s="30"/>
      <c r="G90" s="30"/>
      <c r="H90" s="30"/>
      <c r="I90" s="30"/>
      <c r="J90" s="30"/>
      <c r="K90" s="30"/>
    </row>
    <row r="91" spans="1:11" ht="18" customHeight="1">
      <c r="A91" s="30"/>
      <c r="B91" s="30"/>
      <c r="C91" s="30"/>
      <c r="D91" s="30"/>
      <c r="E91" s="30"/>
      <c r="F91" s="30"/>
      <c r="G91" s="30"/>
      <c r="H91" s="30"/>
      <c r="I91" s="30"/>
      <c r="J91" s="30"/>
      <c r="K91" s="30"/>
    </row>
    <row r="92" spans="1:11" ht="18" customHeight="1">
      <c r="A92" s="30"/>
      <c r="B92" s="30"/>
      <c r="C92" s="30"/>
      <c r="D92" s="30"/>
      <c r="E92" s="30"/>
      <c r="F92" s="30"/>
      <c r="G92" s="30"/>
      <c r="H92" s="30"/>
      <c r="I92" s="30"/>
      <c r="J92" s="30"/>
      <c r="K92" s="30"/>
    </row>
    <row r="93" spans="1:11" ht="18" customHeight="1">
      <c r="A93" s="30"/>
      <c r="B93" s="30"/>
      <c r="C93" s="30"/>
      <c r="D93" s="30"/>
      <c r="E93" s="30"/>
      <c r="F93" s="30"/>
      <c r="G93" s="30"/>
      <c r="H93" s="30"/>
      <c r="I93" s="30"/>
      <c r="J93" s="30"/>
      <c r="K93" s="30"/>
    </row>
    <row r="94" spans="1:11" ht="18" customHeight="1">
      <c r="A94" s="30"/>
      <c r="B94" s="30"/>
      <c r="C94" s="30"/>
      <c r="D94" s="30"/>
      <c r="E94" s="30"/>
      <c r="F94" s="30"/>
      <c r="G94" s="30"/>
      <c r="H94" s="30"/>
      <c r="I94" s="30"/>
      <c r="J94" s="30"/>
      <c r="K94" s="30"/>
    </row>
    <row r="95" spans="1:11" ht="18" customHeight="1">
      <c r="A95" s="30"/>
      <c r="B95" s="30"/>
      <c r="C95" s="30"/>
      <c r="D95" s="30"/>
      <c r="E95" s="30"/>
      <c r="F95" s="30"/>
      <c r="G95" s="30"/>
      <c r="H95" s="30"/>
      <c r="I95" s="30"/>
      <c r="J95" s="30"/>
      <c r="K95" s="30"/>
    </row>
    <row r="96" spans="1:11" ht="18" customHeight="1">
      <c r="A96" s="30"/>
      <c r="B96" s="30"/>
      <c r="C96" s="30"/>
      <c r="D96" s="30"/>
      <c r="E96" s="30"/>
      <c r="F96" s="30"/>
      <c r="G96" s="30"/>
      <c r="H96" s="30"/>
      <c r="I96" s="30"/>
      <c r="J96" s="30"/>
      <c r="K96" s="30"/>
    </row>
    <row r="97" spans="1:11" ht="18" customHeight="1">
      <c r="A97" s="30"/>
      <c r="B97" s="30"/>
      <c r="C97" s="30"/>
      <c r="D97" s="30"/>
      <c r="E97" s="30"/>
      <c r="F97" s="30"/>
      <c r="G97" s="30"/>
      <c r="H97" s="30"/>
      <c r="I97" s="30"/>
      <c r="J97" s="30"/>
      <c r="K97" s="30"/>
    </row>
    <row r="98" spans="1:11" ht="18" customHeight="1">
      <c r="A98" s="30"/>
      <c r="B98" s="30"/>
      <c r="C98" s="30"/>
      <c r="D98" s="30"/>
      <c r="E98" s="30"/>
      <c r="F98" s="30"/>
      <c r="G98" s="30"/>
      <c r="H98" s="30"/>
      <c r="I98" s="30"/>
      <c r="J98" s="30"/>
      <c r="K98" s="30"/>
    </row>
    <row r="99" spans="1:11" ht="18" customHeight="1">
      <c r="A99" s="30"/>
      <c r="B99" s="30"/>
      <c r="C99" s="30"/>
      <c r="D99" s="30"/>
      <c r="E99" s="30"/>
      <c r="F99" s="30"/>
      <c r="G99" s="30"/>
      <c r="H99" s="30"/>
      <c r="I99" s="30"/>
      <c r="J99" s="30"/>
      <c r="K99" s="30"/>
    </row>
    <row r="100" spans="1:11" ht="18" customHeight="1">
      <c r="A100" s="30"/>
      <c r="B100" s="30"/>
      <c r="C100" s="30"/>
      <c r="D100" s="30"/>
      <c r="E100" s="30"/>
      <c r="F100" s="30"/>
      <c r="G100" s="30"/>
      <c r="H100" s="30"/>
      <c r="I100" s="30"/>
      <c r="J100" s="30"/>
      <c r="K100" s="30"/>
    </row>
  </sheetData>
  <mergeCells count="3">
    <mergeCell ref="D4:H4"/>
    <mergeCell ref="B6:B10"/>
    <mergeCell ref="D12:H12"/>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 xsi:nil="true"/>
    <Periodicidad xmlns="b4a76624-bef3-4917-a43b-0a3b46bc7b34" xsi:nil="true"/>
    <ef2n xmlns="b4a76624-bef3-4917-a43b-0a3b46bc7b34" xsi:nil="true"/>
    <_x0068_rb3 xmlns="b4a76624-bef3-4917-a43b-0a3b46bc7b34" xsi:nil="true"/>
    <bheu xmlns="b4a76624-bef3-4917-a43b-0a3b46bc7b34" xsi:nil="true"/>
    <zdyz xmlns="b4a76624-bef3-4917-a43b-0a3b46bc7b34" xsi:nil="true"/>
    <dmjr xmlns="b4a76624-bef3-4917-a43b-0a3b46bc7b34" xsi:nil="true"/>
    <fy1x xmlns="b4a76624-bef3-4917-a43b-0a3b46bc7b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792EF-1893-4886-8364-648D59752871}"/>
</file>

<file path=customXml/itemProps2.xml><?xml version="1.0" encoding="utf-8"?>
<ds:datastoreItem xmlns:ds="http://schemas.openxmlformats.org/officeDocument/2006/customXml" ds:itemID="{45CE258F-F974-4820-9F1C-DB13B79DE2B5}"/>
</file>

<file path=customXml/itemProps3.xml><?xml version="1.0" encoding="utf-8"?>
<ds:datastoreItem xmlns:ds="http://schemas.openxmlformats.org/officeDocument/2006/customXml" ds:itemID="{587BFA86-A24C-472C-85E8-A3E637CCAD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Resumen</vt:lpstr>
      <vt:lpstr>Instrucciones</vt:lpstr>
      <vt:lpstr>Matriz de riesgos de gestión</vt:lpstr>
      <vt:lpstr>Criterios probabilidad impacto</vt:lpstr>
      <vt:lpstr>Evaluación controles</vt:lpstr>
      <vt:lpstr>Nivel de riesgo</vt:lpstr>
      <vt:lpstr>'Matriz de riesgos de gestión'!Área_de_impresión</vt:lpstr>
      <vt:lpstr>'Matriz de riesgos de gestión'!Criterios</vt:lpstr>
      <vt:lpstr>'Matriz de riesgos de gestión'!Títulos_a_imprimir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Lina Alejandra Morales</cp:lastModifiedBy>
  <cp:revision/>
  <dcterms:created xsi:type="dcterms:W3CDTF">2020-05-04T17:14:07Z</dcterms:created>
  <dcterms:modified xsi:type="dcterms:W3CDTF">2021-06-03T16:22:42Z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